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635\Desktop\"/>
    </mc:Choice>
  </mc:AlternateContent>
  <bookViews>
    <workbookView xWindow="0" yWindow="0" windowWidth="28800" windowHeight="11775" tabRatio="832"/>
  </bookViews>
  <sheets>
    <sheet name="掛金充当実績総括表" sheetId="3" r:id="rId1"/>
    <sheet name="加入労働者数報告書" sheetId="4" r:id="rId2"/>
    <sheet name="工事別共済証紙受払簿" sheetId="2" r:id="rId3"/>
    <sheet name="被共済者就労状況報告書（日別報告様式）" sheetId="5" r:id="rId4"/>
    <sheet name="被共済者就労状況報告書（月別報告様式）" sheetId="6" r:id="rId5"/>
    <sheet name="4事務受託様式２号" sheetId="7" r:id="rId6"/>
  </sheets>
  <externalReferences>
    <externalReference r:id="rId7"/>
    <externalReference r:id="rId8"/>
  </externalReferences>
  <definedNames>
    <definedName name="_xlnm.Print_Area" localSheetId="1">加入労働者数報告書!$A$1:$AS$34</definedName>
    <definedName name="_xlnm.Print_Area" localSheetId="2">工事別共済証紙受払簿!$B$1:$AW$180</definedName>
    <definedName name="_xlnm.Print_Area" localSheetId="4">'被共済者就労状況報告書（月別報告様式）'!$A$1:$AN$35</definedName>
    <definedName name="_xlnm.Print_Area" localSheetId="3">'被共済者就労状況報告書（日別報告様式）'!$A$1:$AK$35</definedName>
  </definedNames>
  <calcPr calcId="162913"/>
</workbook>
</file>

<file path=xl/calcChain.xml><?xml version="1.0" encoding="utf-8"?>
<calcChain xmlns="http://schemas.openxmlformats.org/spreadsheetml/2006/main">
  <c r="Y8" i="7" l="1"/>
  <c r="V9" i="7"/>
  <c r="G13" i="7"/>
  <c r="L16" i="7"/>
  <c r="P60" i="7" s="1"/>
  <c r="L17" i="7"/>
  <c r="L18" i="7"/>
  <c r="L19" i="7"/>
  <c r="L20" i="7"/>
  <c r="L22" i="7"/>
  <c r="L24" i="7"/>
  <c r="L25" i="7"/>
  <c r="F32" i="7"/>
  <c r="O32" i="7"/>
  <c r="G34" i="7"/>
  <c r="Q34" i="7"/>
  <c r="Y42" i="7"/>
  <c r="G45" i="7"/>
  <c r="W51" i="7"/>
  <c r="AL35" i="6"/>
  <c r="AO34" i="6"/>
  <c r="AL34" i="6"/>
  <c r="AH34" i="6"/>
  <c r="Q34" i="6"/>
  <c r="K34" i="6"/>
  <c r="E34" i="6" s="1"/>
  <c r="AL33" i="6"/>
  <c r="AH33" i="6"/>
  <c r="Q33" i="6"/>
  <c r="AO33" i="6" s="1"/>
  <c r="K33" i="6"/>
  <c r="E33" i="6"/>
  <c r="B33" i="6"/>
  <c r="AO32" i="6"/>
  <c r="AL32" i="6"/>
  <c r="AH32" i="6"/>
  <c r="Q32" i="6"/>
  <c r="K32" i="6"/>
  <c r="E32" i="6" s="1"/>
  <c r="B32" i="6"/>
  <c r="AL31" i="6"/>
  <c r="AH31" i="6"/>
  <c r="Q31" i="6"/>
  <c r="AO31" i="6" s="1"/>
  <c r="K31" i="6"/>
  <c r="B31" i="6" s="1"/>
  <c r="E31" i="6"/>
  <c r="AO30" i="6"/>
  <c r="AL30" i="6"/>
  <c r="AH30" i="6"/>
  <c r="Q30" i="6"/>
  <c r="K30" i="6"/>
  <c r="E30" i="6" s="1"/>
  <c r="AL29" i="6"/>
  <c r="AH29" i="6"/>
  <c r="Q29" i="6"/>
  <c r="AO29" i="6" s="1"/>
  <c r="K29" i="6"/>
  <c r="E29" i="6"/>
  <c r="B29" i="6"/>
  <c r="AO28" i="6"/>
  <c r="AL28" i="6"/>
  <c r="AH28" i="6"/>
  <c r="Q28" i="6"/>
  <c r="K28" i="6"/>
  <c r="E28" i="6" s="1"/>
  <c r="B28" i="6"/>
  <c r="AL27" i="6"/>
  <c r="AH27" i="6"/>
  <c r="Q27" i="6"/>
  <c r="AO27" i="6" s="1"/>
  <c r="K27" i="6"/>
  <c r="B27" i="6" s="1"/>
  <c r="E27" i="6"/>
  <c r="AO26" i="6"/>
  <c r="AL26" i="6"/>
  <c r="AH26" i="6"/>
  <c r="Q26" i="6"/>
  <c r="K26" i="6"/>
  <c r="E26" i="6" s="1"/>
  <c r="AL25" i="6"/>
  <c r="AH25" i="6"/>
  <c r="AH35" i="6" s="1"/>
  <c r="Q25" i="6"/>
  <c r="AO25" i="6" s="1"/>
  <c r="K25" i="6"/>
  <c r="E25" i="6"/>
  <c r="B25" i="6"/>
  <c r="X22" i="6"/>
  <c r="P22" i="6"/>
  <c r="X20" i="6"/>
  <c r="E20" i="6"/>
  <c r="X19" i="6"/>
  <c r="E19" i="6"/>
  <c r="E17" i="6"/>
  <c r="E15" i="6"/>
  <c r="E14" i="6"/>
  <c r="E12" i="6"/>
  <c r="E10" i="6"/>
  <c r="AC9" i="6"/>
  <c r="E9" i="6"/>
  <c r="E8" i="6"/>
  <c r="AC7" i="6"/>
  <c r="E7" i="6"/>
  <c r="E6" i="6"/>
  <c r="AB4" i="6"/>
  <c r="B4" i="6"/>
  <c r="AB3" i="6"/>
  <c r="E24" i="5"/>
  <c r="AI24" i="5" s="1"/>
  <c r="F24"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J25" i="5"/>
  <c r="AJ26" i="5"/>
  <c r="AJ35" i="5" s="1"/>
  <c r="AJ27" i="5"/>
  <c r="AJ28" i="5"/>
  <c r="AJ29" i="5"/>
  <c r="AJ30" i="5"/>
  <c r="AJ31" i="5"/>
  <c r="AJ32" i="5"/>
  <c r="AJ33" i="5"/>
  <c r="AJ34" i="5"/>
  <c r="AK35" i="5"/>
  <c r="AH25" i="4"/>
  <c r="AO35" i="6" l="1"/>
  <c r="B26" i="6"/>
  <c r="B30" i="6"/>
  <c r="B34" i="6"/>
  <c r="AG131" i="2"/>
  <c r="AE131" i="2"/>
  <c r="AB131" i="2"/>
  <c r="AG128" i="2"/>
  <c r="AE128" i="2"/>
  <c r="AB128" i="2"/>
  <c r="M133" i="2"/>
  <c r="T131" i="2"/>
  <c r="Q131" i="2"/>
  <c r="P131" i="2"/>
  <c r="O131" i="2"/>
  <c r="M131" i="2"/>
  <c r="L131" i="2"/>
  <c r="T129" i="2"/>
  <c r="R129" i="2"/>
  <c r="O129" i="2"/>
  <c r="G127" i="2"/>
  <c r="I125" i="2"/>
  <c r="I124" i="2"/>
  <c r="I123" i="2"/>
  <c r="AG71" i="2"/>
  <c r="AE71" i="2"/>
  <c r="AB71" i="2"/>
  <c r="AG68" i="2"/>
  <c r="AE68" i="2"/>
  <c r="AC68" i="2"/>
  <c r="AC128" i="2" s="1"/>
  <c r="AB68" i="2"/>
  <c r="X73" i="2"/>
  <c r="X133" i="2" s="1"/>
  <c r="W73" i="2"/>
  <c r="W133" i="2" s="1"/>
  <c r="V73" i="2"/>
  <c r="V133" i="2" s="1"/>
  <c r="U73" i="2"/>
  <c r="U133" i="2" s="1"/>
  <c r="T73" i="2"/>
  <c r="T133" i="2" s="1"/>
  <c r="S73" i="2"/>
  <c r="S133" i="2" s="1"/>
  <c r="R73" i="2"/>
  <c r="R133" i="2" s="1"/>
  <c r="Q73" i="2"/>
  <c r="Q133" i="2" s="1"/>
  <c r="P73" i="2"/>
  <c r="P133" i="2" s="1"/>
  <c r="O73" i="2"/>
  <c r="O133" i="2" s="1"/>
  <c r="N73" i="2"/>
  <c r="N133" i="2" s="1"/>
  <c r="M73" i="2"/>
  <c r="T71" i="2"/>
  <c r="S71" i="2"/>
  <c r="S131" i="2" s="1"/>
  <c r="R71" i="2"/>
  <c r="R131" i="2" s="1"/>
  <c r="Q71" i="2"/>
  <c r="P71" i="2"/>
  <c r="O71" i="2"/>
  <c r="M71" i="2"/>
  <c r="L71" i="2"/>
  <c r="T69" i="2"/>
  <c r="R69" i="2"/>
  <c r="O69" i="2"/>
  <c r="G67" i="2"/>
  <c r="I65" i="2"/>
  <c r="I64" i="2"/>
  <c r="I63" i="2"/>
  <c r="AM176" i="2" l="1"/>
  <c r="AJ176" i="2"/>
  <c r="AM173" i="2"/>
  <c r="AJ173" i="2"/>
  <c r="AD177" i="2"/>
  <c r="AD176" i="2"/>
  <c r="AD174" i="2"/>
  <c r="AD173" i="2"/>
  <c r="Y177" i="2"/>
  <c r="Y176" i="2"/>
  <c r="Y174" i="2"/>
  <c r="Y173" i="2"/>
  <c r="U177" i="2"/>
  <c r="U176" i="2"/>
  <c r="U174" i="2"/>
  <c r="U173" i="2"/>
  <c r="P176" i="2"/>
  <c r="P173" i="2"/>
  <c r="M177" i="2"/>
  <c r="M176" i="2"/>
  <c r="M174" i="2"/>
  <c r="M173" i="2"/>
  <c r="AM116" i="2"/>
  <c r="AJ116" i="2"/>
  <c r="AM113" i="2"/>
  <c r="AJ113" i="2"/>
  <c r="AD117" i="2"/>
  <c r="AD116" i="2"/>
  <c r="AD114" i="2"/>
  <c r="AD113" i="2"/>
  <c r="Y117" i="2"/>
  <c r="Y116" i="2"/>
  <c r="Y114" i="2"/>
  <c r="Y113" i="2"/>
  <c r="U117" i="2"/>
  <c r="U116" i="2"/>
  <c r="U114" i="2"/>
  <c r="U113" i="2"/>
  <c r="P116" i="2"/>
  <c r="P113" i="2"/>
  <c r="M117" i="2"/>
  <c r="M116" i="2"/>
  <c r="M114" i="2"/>
  <c r="M113" i="2"/>
  <c r="AM53" i="2"/>
  <c r="AJ53" i="2"/>
  <c r="Y57" i="2"/>
  <c r="Y56" i="2"/>
  <c r="U57" i="2"/>
  <c r="U56" i="2"/>
  <c r="P56" i="2"/>
  <c r="P53" i="2"/>
  <c r="M57" i="2"/>
  <c r="M56" i="2"/>
  <c r="M54" i="2"/>
  <c r="M53" i="2"/>
  <c r="AD57" i="2" l="1"/>
  <c r="AD56" i="2"/>
  <c r="Y53" i="2" l="1"/>
  <c r="U53" i="2"/>
  <c r="U54" i="2"/>
  <c r="Y54" i="2"/>
  <c r="AD53" i="2" l="1"/>
  <c r="AD54" i="2"/>
  <c r="P20" i="2" l="1"/>
  <c r="AM56" i="2" l="1"/>
  <c r="AJ56" i="2"/>
  <c r="AM177" i="2" l="1"/>
  <c r="AJ177" i="2"/>
  <c r="AM117" i="2" l="1"/>
  <c r="AJ117" i="2"/>
  <c r="AV172" i="2" l="1"/>
  <c r="AV112" i="2"/>
  <c r="AC20" i="2" l="1"/>
  <c r="AC23" i="2" l="1"/>
  <c r="AC26" i="2" s="1"/>
  <c r="AC29" i="2" s="1"/>
  <c r="AC32" i="2" s="1"/>
  <c r="AC35" i="2" s="1"/>
  <c r="AC38" i="2" s="1"/>
  <c r="AC41" i="2" s="1"/>
  <c r="AC44" i="2" s="1"/>
  <c r="AC47" i="2" s="1"/>
  <c r="AC50" i="2" s="1"/>
  <c r="AC77" i="2" l="1"/>
  <c r="AC80" i="2" s="1"/>
  <c r="AC83" i="2" s="1"/>
  <c r="AC86" i="2" s="1"/>
  <c r="AC89" i="2" s="1"/>
  <c r="AC92" i="2" s="1"/>
  <c r="AC95" i="2" s="1"/>
  <c r="AC98" i="2" s="1"/>
  <c r="AC101" i="2" s="1"/>
  <c r="AC104" i="2" s="1"/>
  <c r="AC107" i="2" s="1"/>
  <c r="AC110" i="2" s="1"/>
  <c r="AG20" i="2"/>
  <c r="P23" i="2"/>
  <c r="AC137" i="2" l="1"/>
  <c r="AC140" i="2" s="1"/>
  <c r="AC143" i="2" s="1"/>
  <c r="AG23" i="2"/>
  <c r="P26" i="2"/>
  <c r="AC146" i="2" l="1"/>
  <c r="P29" i="2"/>
  <c r="AG26" i="2"/>
  <c r="AC149" i="2" l="1"/>
  <c r="AG29" i="2"/>
  <c r="P32" i="2"/>
  <c r="AC152" i="2" l="1"/>
  <c r="AG32" i="2"/>
  <c r="P35" i="2"/>
  <c r="AV52" i="2"/>
  <c r="AC155" i="2" l="1"/>
  <c r="AG35" i="2"/>
  <c r="P38" i="2"/>
  <c r="AC158" i="2" l="1"/>
  <c r="AG38" i="2"/>
  <c r="P41" i="2"/>
  <c r="AC161" i="2" l="1"/>
  <c r="AC164" i="2" s="1"/>
  <c r="AC167" i="2" s="1"/>
  <c r="AC170" i="2" s="1"/>
  <c r="P44" i="2"/>
  <c r="AG41" i="2"/>
  <c r="AG44" i="2" l="1"/>
  <c r="P47" i="2"/>
  <c r="AG47" i="2" l="1"/>
  <c r="P50" i="2"/>
  <c r="P77" i="2" l="1"/>
  <c r="P80" i="2" s="1"/>
  <c r="AG50" i="2"/>
  <c r="AG53" i="2" s="1"/>
  <c r="AG80" i="2" l="1"/>
  <c r="P83" i="2"/>
  <c r="AG83" i="2" l="1"/>
  <c r="P86" i="2"/>
  <c r="P89" i="2" l="1"/>
  <c r="AG86" i="2"/>
  <c r="P92" i="2" l="1"/>
  <c r="AG89" i="2"/>
  <c r="P95" i="2" l="1"/>
  <c r="AG92" i="2"/>
  <c r="P98" i="2" l="1"/>
  <c r="AG95" i="2"/>
  <c r="P101" i="2" l="1"/>
  <c r="AG98" i="2"/>
  <c r="P104" i="2" l="1"/>
  <c r="AG101" i="2"/>
  <c r="AG104" i="2" l="1"/>
  <c r="P107" i="2"/>
  <c r="AG107" i="2" l="1"/>
  <c r="P110" i="2"/>
  <c r="P137" i="2" l="1"/>
  <c r="P140" i="2" s="1"/>
  <c r="AG110" i="2"/>
  <c r="AG113" i="2" s="1"/>
  <c r="AG140" i="2" l="1"/>
  <c r="P143" i="2"/>
  <c r="P146" i="2" l="1"/>
  <c r="AG143" i="2"/>
  <c r="P149" i="2" l="1"/>
  <c r="AG146" i="2"/>
  <c r="P152" i="2" l="1"/>
  <c r="AG149" i="2"/>
  <c r="AG152" i="2" l="1"/>
  <c r="P155" i="2"/>
  <c r="P158" i="2" l="1"/>
  <c r="AG155" i="2"/>
  <c r="AG158" i="2" l="1"/>
  <c r="P161" i="2"/>
  <c r="AG161" i="2" l="1"/>
  <c r="P164" i="2"/>
  <c r="AG164" i="2" l="1"/>
  <c r="P167" i="2"/>
  <c r="P170" i="2" l="1"/>
  <c r="AG167" i="2"/>
  <c r="AG170" i="2" l="1"/>
  <c r="AG173" i="2" s="1"/>
</calcChain>
</file>

<file path=xl/comments1.xml><?xml version="1.0" encoding="utf-8"?>
<comments xmlns="http://schemas.openxmlformats.org/spreadsheetml/2006/main">
  <authors>
    <author>竪山　賢治</author>
  </authors>
  <commentList>
    <comment ref="AG20" authorId="0" shapeId="0">
      <text>
        <r>
          <rPr>
            <sz val="9"/>
            <color indexed="81"/>
            <rFont val="ＭＳ Ｐゴシック"/>
            <family val="3"/>
            <charset val="128"/>
          </rPr>
          <t>「受入・払出年月日」欄に入力すると、証紙枚数が表示されます。</t>
        </r>
        <r>
          <rPr>
            <b/>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（独）勤労者退職金共済機構</author>
  </authors>
  <commentList>
    <comment ref="AG7" authorId="0" shapeId="0">
      <text>
        <r>
          <rPr>
            <b/>
            <sz val="9"/>
            <color indexed="81"/>
            <rFont val="ＭＳ Ｐゴシック"/>
            <family val="3"/>
            <charset val="128"/>
          </rPr>
          <t>事務を委託する場合には、こちらで○を選択してください。</t>
        </r>
      </text>
    </comment>
    <comment ref="AG9" authorId="0" shapeId="0">
      <text>
        <r>
          <rPr>
            <b/>
            <sz val="9"/>
            <color indexed="81"/>
            <rFont val="ＭＳ Ｐゴシック"/>
            <family val="3"/>
            <charset val="128"/>
          </rPr>
          <t>CCUS活用の場合には、
こちらで○を選択してください。</t>
        </r>
      </text>
    </comment>
    <comment ref="Q23" authorId="0" shapeId="0">
      <text>
        <r>
          <rPr>
            <sz val="9"/>
            <color indexed="81"/>
            <rFont val="ＭＳ Ｐゴシック"/>
            <family val="3"/>
            <charset val="128"/>
          </rPr>
          <t xml:space="preserve">就労期間を入力してください。
</t>
        </r>
      </text>
    </comment>
    <comment ref="AK23" authorId="1" shapeId="0">
      <text>
        <r>
          <rPr>
            <b/>
            <sz val="9"/>
            <color indexed="81"/>
            <rFont val="MS P ゴシック"/>
            <family val="3"/>
            <charset val="128"/>
          </rPr>
          <t>建設キャリアアップシステム登録技能者は、
ＣＣＵＳ欄に「○」印を記載</t>
        </r>
      </text>
    </comment>
    <comment ref="E24" authorId="0" shapeId="0">
      <text>
        <r>
          <rPr>
            <sz val="9"/>
            <color indexed="81"/>
            <rFont val="ＭＳ Ｐゴシック"/>
            <family val="3"/>
            <charset val="128"/>
          </rPr>
          <t>期間を入力すると、日付が自動的に変わります。</t>
        </r>
      </text>
    </comment>
    <comment ref="E25" authorId="0" shapeId="0">
      <text>
        <r>
          <rPr>
            <sz val="9"/>
            <color indexed="81"/>
            <rFont val="ＭＳ Ｐゴシック"/>
            <family val="3"/>
            <charset val="128"/>
          </rPr>
          <t>就労日に「1」を入力してください。</t>
        </r>
      </text>
    </comment>
  </commentList>
</comments>
</file>

<file path=xl/comments3.xml><?xml version="1.0" encoding="utf-8"?>
<comments xmlns="http://schemas.openxmlformats.org/spreadsheetml/2006/main">
  <authors>
    <author>作成者</author>
    <author>(独)勤労者退職金共済機構</author>
  </authors>
  <commentList>
    <comment ref="N47" authorId="0" shapeId="0">
      <text>
        <r>
          <rPr>
            <sz val="14"/>
            <color indexed="81"/>
            <rFont val="ＭＳ Ｐゴシック"/>
            <family val="3"/>
            <charset val="128"/>
          </rPr>
          <t>元請側で手書き
（現物交付する種類）
入力も可能</t>
        </r>
        <r>
          <rPr>
            <sz val="9"/>
            <color indexed="81"/>
            <rFont val="ＭＳ Ｐゴシック"/>
            <family val="3"/>
            <charset val="128"/>
          </rPr>
          <t xml:space="preserve">
</t>
        </r>
      </text>
    </comment>
    <comment ref="N50" authorId="0" shapeId="0">
      <text>
        <r>
          <rPr>
            <sz val="14"/>
            <color indexed="81"/>
            <rFont val="ＭＳ Ｐゴシック"/>
            <family val="3"/>
            <charset val="128"/>
          </rPr>
          <t>元請側で手書き
（現物交付する種類）
入力も可能</t>
        </r>
      </text>
    </comment>
    <comment ref="W56" authorId="1" shapeId="0">
      <text>
        <r>
          <rPr>
            <sz val="9"/>
            <color indexed="81"/>
            <rFont val="ＭＳ Ｐゴシック"/>
            <family val="3"/>
            <charset val="128"/>
          </rPr>
          <t>受領（予定）日を
入力してください。</t>
        </r>
      </text>
    </comment>
  </commentList>
</comments>
</file>

<file path=xl/sharedStrings.xml><?xml version="1.0" encoding="utf-8"?>
<sst xmlns="http://schemas.openxmlformats.org/spreadsheetml/2006/main" count="957" uniqueCount="211">
  <si>
    <t>受入・払出</t>
    <rPh sb="0" eb="2">
      <t>ウケイレ</t>
    </rPh>
    <rPh sb="3" eb="5">
      <t>ハライダシ</t>
    </rPh>
    <phoneticPr fontId="2"/>
  </si>
  <si>
    <t>年</t>
    <rPh sb="0" eb="1">
      <t>ネン</t>
    </rPh>
    <phoneticPr fontId="2"/>
  </si>
  <si>
    <t>月</t>
    <rPh sb="0" eb="1">
      <t>ツキ</t>
    </rPh>
    <phoneticPr fontId="2"/>
  </si>
  <si>
    <t>日</t>
    <rPh sb="0" eb="1">
      <t>ヒ</t>
    </rPh>
    <phoneticPr fontId="2"/>
  </si>
  <si>
    <t>日分</t>
    <rPh sb="0" eb="1">
      <t>ヒ</t>
    </rPh>
    <rPh sb="1" eb="2">
      <t>ブン</t>
    </rPh>
    <phoneticPr fontId="2"/>
  </si>
  <si>
    <t>下請名</t>
    <rPh sb="0" eb="2">
      <t>シタウケ</t>
    </rPh>
    <rPh sb="2" eb="3">
      <t>ナ</t>
    </rPh>
    <phoneticPr fontId="2"/>
  </si>
  <si>
    <t>年　月　日</t>
    <rPh sb="0" eb="1">
      <t>ネン</t>
    </rPh>
    <rPh sb="2" eb="3">
      <t>ツキ</t>
    </rPh>
    <rPh sb="4" eb="5">
      <t>ヒ</t>
    </rPh>
    <phoneticPr fontId="2"/>
  </si>
  <si>
    <t>下請へ交付</t>
    <rPh sb="0" eb="2">
      <t>シタウケ</t>
    </rPh>
    <rPh sb="3" eb="5">
      <t>コウフ</t>
    </rPh>
    <phoneticPr fontId="2"/>
  </si>
  <si>
    <t>計　（Ｂ）</t>
    <rPh sb="0" eb="1">
      <t>ケイ</t>
    </rPh>
    <phoneticPr fontId="2"/>
  </si>
  <si>
    <t>（Ａ）－（Ｂ）</t>
    <phoneticPr fontId="2"/>
  </si>
  <si>
    <t>残　　高</t>
    <rPh sb="0" eb="1">
      <t>ザン</t>
    </rPh>
    <rPh sb="3" eb="4">
      <t>コウ</t>
    </rPh>
    <phoneticPr fontId="2"/>
  </si>
  <si>
    <t>払　　　　　出</t>
    <rPh sb="0" eb="1">
      <t>バライ</t>
    </rPh>
    <rPh sb="6" eb="7">
      <t>デ</t>
    </rPh>
    <phoneticPr fontId="2"/>
  </si>
  <si>
    <t>②共済契約者番号</t>
    <rPh sb="1" eb="3">
      <t>キョウサイ</t>
    </rPh>
    <rPh sb="3" eb="6">
      <t>ケイヤクシャ</t>
    </rPh>
    <rPh sb="6" eb="8">
      <t>バンゴウ</t>
    </rPh>
    <phoneticPr fontId="2"/>
  </si>
  <si>
    <t>－</t>
    <phoneticPr fontId="2"/>
  </si>
  <si>
    <t>共済契約者名</t>
    <rPh sb="0" eb="2">
      <t>キョウサイ</t>
    </rPh>
    <rPh sb="2" eb="5">
      <t>ケイヤクシャ</t>
    </rPh>
    <rPh sb="5" eb="6">
      <t>ナ</t>
    </rPh>
    <phoneticPr fontId="2"/>
  </si>
  <si>
    <t>～</t>
    <phoneticPr fontId="2"/>
  </si>
  <si>
    <t>◎</t>
    <phoneticPr fontId="2"/>
  </si>
  <si>
    <t>円</t>
    <rPh sb="0" eb="1">
      <t>エン</t>
    </rPh>
    <phoneticPr fontId="2"/>
  </si>
  <si>
    <t>発注者名</t>
    <rPh sb="0" eb="3">
      <t>ハッチュウシャ</t>
    </rPh>
    <rPh sb="3" eb="4">
      <t>メイ</t>
    </rPh>
    <phoneticPr fontId="2"/>
  </si>
  <si>
    <t>工　事
期　間</t>
    <rPh sb="0" eb="1">
      <t>コウ</t>
    </rPh>
    <rPh sb="2" eb="3">
      <t>コト</t>
    </rPh>
    <rPh sb="4" eb="5">
      <t>キ</t>
    </rPh>
    <rPh sb="6" eb="7">
      <t>アイダ</t>
    </rPh>
    <phoneticPr fontId="2"/>
  </si>
  <si>
    <t>金融機関名</t>
    <rPh sb="0" eb="2">
      <t>キンユウ</t>
    </rPh>
    <rPh sb="2" eb="4">
      <t>キカン</t>
    </rPh>
    <rPh sb="4" eb="5">
      <t>メイ</t>
    </rPh>
    <phoneticPr fontId="2"/>
  </si>
  <si>
    <t>人</t>
    <rPh sb="0" eb="1">
      <t>ニン</t>
    </rPh>
    <phoneticPr fontId="2"/>
  </si>
  <si>
    <t>①共済契約成立年月日</t>
    <rPh sb="1" eb="3">
      <t>キョウサイ</t>
    </rPh>
    <rPh sb="3" eb="5">
      <t>ケイヤク</t>
    </rPh>
    <rPh sb="5" eb="7">
      <t>セイリツ</t>
    </rPh>
    <rPh sb="7" eb="10">
      <t>ネンガッピ</t>
    </rPh>
    <phoneticPr fontId="2"/>
  </si>
  <si>
    <r>
      <rPr>
        <sz val="7.5"/>
        <rFont val="ＭＳ Ｐゴシック"/>
        <family val="3"/>
        <charset val="128"/>
      </rPr>
      <t>建設キャリアアップシステム</t>
    </r>
    <r>
      <rPr>
        <sz val="8"/>
        <rFont val="ＭＳ Ｐゴシック"/>
        <family val="3"/>
        <charset val="128"/>
      </rPr>
      <t xml:space="preserve">
</t>
    </r>
    <r>
      <rPr>
        <sz val="11"/>
        <rFont val="ＭＳ Ｐゴシック"/>
        <family val="3"/>
        <charset val="128"/>
      </rPr>
      <t>現場I D</t>
    </r>
    <rPh sb="0" eb="2">
      <t>ケンセツ</t>
    </rPh>
    <rPh sb="14" eb="16">
      <t>ゲンバ</t>
    </rPh>
    <phoneticPr fontId="2"/>
  </si>
  <si>
    <t>③建設キャリアアップシステム事業者ID</t>
    <rPh sb="1" eb="3">
      <t>ケンセツ</t>
    </rPh>
    <rPh sb="14" eb="17">
      <t>ジギョウシャ</t>
    </rPh>
    <phoneticPr fontId="2"/>
  </si>
  <si>
    <t xml:space="preserve"> 年</t>
    <rPh sb="1" eb="2">
      <t>ネン</t>
    </rPh>
    <phoneticPr fontId="2"/>
  </si>
  <si>
    <t xml:space="preserve"> 月分</t>
    <rPh sb="1" eb="2">
      <t>ツキ</t>
    </rPh>
    <rPh sb="2" eb="3">
      <t>ブン</t>
    </rPh>
    <phoneticPr fontId="2"/>
  </si>
  <si>
    <t>（　Ｓ・　Ｈ　・　R）</t>
    <phoneticPr fontId="2"/>
  </si>
  <si>
    <t>貼付人員（自社）</t>
    <rPh sb="0" eb="2">
      <t>チョウフ</t>
    </rPh>
    <rPh sb="2" eb="4">
      <t>ジンイン</t>
    </rPh>
    <rPh sb="5" eb="7">
      <t>ジシャ</t>
    </rPh>
    <phoneticPr fontId="2"/>
  </si>
  <si>
    <t>就労月</t>
    <rPh sb="0" eb="2">
      <t>シュウロウ</t>
    </rPh>
    <rPh sb="2" eb="3">
      <t>ツキ</t>
    </rPh>
    <phoneticPr fontId="2"/>
  </si>
  <si>
    <t>計　(A)</t>
    <rPh sb="0" eb="1">
      <t>ケイ</t>
    </rPh>
    <phoneticPr fontId="2"/>
  </si>
  <si>
    <t>備　　考</t>
    <rPh sb="0" eb="1">
      <t>ビ</t>
    </rPh>
    <rPh sb="3" eb="4">
      <t>コウ</t>
    </rPh>
    <phoneticPr fontId="2"/>
  </si>
  <si>
    <t>受　　　　入</t>
    <rPh sb="0" eb="1">
      <t>ウケ</t>
    </rPh>
    <rPh sb="5" eb="6">
      <t>ニュウ</t>
    </rPh>
    <phoneticPr fontId="2"/>
  </si>
  <si>
    <t>購　　　入</t>
    <rPh sb="0" eb="1">
      <t>コウ</t>
    </rPh>
    <rPh sb="4" eb="5">
      <t>ニュウ</t>
    </rPh>
    <phoneticPr fontId="2"/>
  </si>
  <si>
    <t>工事期間内
の　合　計</t>
    <rPh sb="0" eb="2">
      <t>コウジ</t>
    </rPh>
    <rPh sb="2" eb="4">
      <t>キカン</t>
    </rPh>
    <rPh sb="4" eb="5">
      <t>ナイ</t>
    </rPh>
    <rPh sb="8" eb="9">
      <t>ゴウ</t>
    </rPh>
    <rPh sb="10" eb="11">
      <t>ケイ</t>
    </rPh>
    <phoneticPr fontId="2"/>
  </si>
  <si>
    <t>貼付人員（下請）</t>
    <rPh sb="0" eb="2">
      <t>チョウフ</t>
    </rPh>
    <rPh sb="2" eb="4">
      <t>ジンイン</t>
    </rPh>
    <rPh sb="5" eb="7">
      <t>シタウ</t>
    </rPh>
    <phoneticPr fontId="2"/>
  </si>
  <si>
    <t>正確に記載してください。</t>
    <rPh sb="0" eb="2">
      <t>セイカク</t>
    </rPh>
    <rPh sb="3" eb="5">
      <t>キサイ</t>
    </rPh>
    <phoneticPr fontId="2"/>
  </si>
  <si>
    <t>この受払簿は、受入・払出の都度、所定欄を記載し、</t>
    <rPh sb="2" eb="4">
      <t>ウケハライ</t>
    </rPh>
    <rPh sb="4" eb="5">
      <t>ボ</t>
    </rPh>
    <rPh sb="7" eb="9">
      <t>ウケイレ</t>
    </rPh>
    <rPh sb="10" eb="12">
      <t>ハライダシ</t>
    </rPh>
    <rPh sb="13" eb="15">
      <t>ツド</t>
    </rPh>
    <rPh sb="16" eb="18">
      <t>ショテイ</t>
    </rPh>
    <rPh sb="18" eb="19">
      <t>ラン</t>
    </rPh>
    <rPh sb="20" eb="22">
      <t>キサイ</t>
    </rPh>
    <phoneticPr fontId="2"/>
  </si>
  <si>
    <t>工事毎に合計を出して整理してください。</t>
    <rPh sb="0" eb="2">
      <t>コウジ</t>
    </rPh>
    <rPh sb="2" eb="3">
      <t>ゴト</t>
    </rPh>
    <rPh sb="4" eb="6">
      <t>ゴウケイ</t>
    </rPh>
    <rPh sb="7" eb="8">
      <t>ダ</t>
    </rPh>
    <rPh sb="10" eb="12">
      <t>セイリ</t>
    </rPh>
    <phoneticPr fontId="2"/>
  </si>
  <si>
    <t>払出欄の内訳</t>
    <rPh sb="0" eb="2">
      <t>ハライダシ</t>
    </rPh>
    <rPh sb="2" eb="3">
      <t>ラン</t>
    </rPh>
    <rPh sb="4" eb="6">
      <t>ウチワケ</t>
    </rPh>
    <phoneticPr fontId="2"/>
  </si>
  <si>
    <t>（頁計）</t>
    <rPh sb="1" eb="2">
      <t>ページ</t>
    </rPh>
    <rPh sb="2" eb="3">
      <t>ケイ</t>
    </rPh>
    <phoneticPr fontId="2"/>
  </si>
  <si>
    <t>（累計）</t>
    <rPh sb="1" eb="3">
      <t>ルイケイ</t>
    </rPh>
    <phoneticPr fontId="2"/>
  </si>
  <si>
    <r>
      <t>貼　　付</t>
    </r>
    <r>
      <rPr>
        <sz val="11"/>
        <rFont val="ＭＳ Ｐゴシック"/>
        <family val="3"/>
        <charset val="128"/>
      </rPr>
      <t>（自社）</t>
    </r>
    <rPh sb="0" eb="1">
      <t>ハ</t>
    </rPh>
    <rPh sb="3" eb="4">
      <t>ヅケ</t>
    </rPh>
    <rPh sb="5" eb="7">
      <t>ジシャ</t>
    </rPh>
    <phoneticPr fontId="2"/>
  </si>
  <si>
    <r>
      <t>この受払簿は、</t>
    </r>
    <r>
      <rPr>
        <u/>
        <sz val="11"/>
        <rFont val="ＭＳ Ｐゴシック"/>
        <family val="3"/>
        <charset val="128"/>
      </rPr>
      <t>工事完成後、発注者に提示</t>
    </r>
    <r>
      <rPr>
        <sz val="11"/>
        <rFont val="ＭＳ Ｐゴシック"/>
        <family val="3"/>
        <charset val="128"/>
      </rPr>
      <t>するものですので、</t>
    </r>
    <rPh sb="2" eb="4">
      <t>ウケハライ</t>
    </rPh>
    <rPh sb="4" eb="5">
      <t>ボ</t>
    </rPh>
    <rPh sb="7" eb="9">
      <t>コウジ</t>
    </rPh>
    <rPh sb="9" eb="11">
      <t>カンセイ</t>
    </rPh>
    <rPh sb="11" eb="12">
      <t>ゴ</t>
    </rPh>
    <rPh sb="13" eb="15">
      <t>ハッチュウ</t>
    </rPh>
    <rPh sb="15" eb="16">
      <t>シャ</t>
    </rPh>
    <rPh sb="17" eb="19">
      <t>テイジ</t>
    </rPh>
    <phoneticPr fontId="2"/>
  </si>
  <si>
    <r>
      <t>前期</t>
    </r>
    <r>
      <rPr>
        <sz val="11"/>
        <rFont val="ＭＳ Ｐゴシック"/>
        <family val="3"/>
        <charset val="128"/>
      </rPr>
      <t>繰越</t>
    </r>
    <rPh sb="0" eb="2">
      <t>ゼンキ</t>
    </rPh>
    <rPh sb="2" eb="4">
      <t>クリコシ</t>
    </rPh>
    <phoneticPr fontId="2"/>
  </si>
  <si>
    <r>
      <t>前頁</t>
    </r>
    <r>
      <rPr>
        <sz val="11"/>
        <rFont val="ＭＳ Ｐゴシック"/>
        <family val="3"/>
        <charset val="128"/>
      </rPr>
      <t>繰越</t>
    </r>
    <rPh sb="0" eb="1">
      <t>ゼン</t>
    </rPh>
    <rPh sb="1" eb="2">
      <t>ペイジ</t>
    </rPh>
    <rPh sb="2" eb="4">
      <t>クリコシ</t>
    </rPh>
    <phoneticPr fontId="2"/>
  </si>
  <si>
    <t>注1：</t>
    <rPh sb="0" eb="1">
      <t>チュウ</t>
    </rPh>
    <phoneticPr fontId="2"/>
  </si>
  <si>
    <t>の箇所に必要事項入力。（受入・払出年月日を入力しないと、数字が表示されません）</t>
    <rPh sb="1" eb="3">
      <t>カショ</t>
    </rPh>
    <rPh sb="4" eb="6">
      <t>ヒツヨウ</t>
    </rPh>
    <rPh sb="6" eb="8">
      <t>ジコウ</t>
    </rPh>
    <rPh sb="8" eb="10">
      <t>ニュウリョク</t>
    </rPh>
    <phoneticPr fontId="2"/>
  </si>
  <si>
    <t>注2：</t>
    <rPh sb="0" eb="1">
      <t>チュウ</t>
    </rPh>
    <phoneticPr fontId="2"/>
  </si>
  <si>
    <t>（様式第032号）</t>
    <rPh sb="1" eb="3">
      <t>ヨウシキ</t>
    </rPh>
    <rPh sb="3" eb="4">
      <t>ダイ</t>
    </rPh>
    <rPh sb="7" eb="8">
      <t>ゴウ</t>
    </rPh>
    <phoneticPr fontId="2"/>
  </si>
  <si>
    <t>工事番号および
工事名</t>
    <rPh sb="0" eb="2">
      <t>コウジ</t>
    </rPh>
    <rPh sb="2" eb="4">
      <t>バンゴウ</t>
    </rPh>
    <rPh sb="8" eb="11">
      <t>コウジメイ</t>
    </rPh>
    <phoneticPr fontId="2"/>
  </si>
  <si>
    <t>日分</t>
    <rPh sb="0" eb="2">
      <t>ニチブン</t>
    </rPh>
    <phoneticPr fontId="2"/>
  </si>
  <si>
    <t>円</t>
    <rPh sb="0" eb="1">
      <t>エン</t>
    </rPh>
    <phoneticPr fontId="2"/>
  </si>
  <si>
    <t>（頁計）</t>
  </si>
  <si>
    <t>（累計）</t>
    <phoneticPr fontId="2"/>
  </si>
  <si>
    <t>（累計）</t>
    <rPh sb="1" eb="2">
      <t>ルイ</t>
    </rPh>
    <phoneticPr fontId="2"/>
  </si>
  <si>
    <t>日分</t>
    <phoneticPr fontId="2"/>
  </si>
  <si>
    <t>ページを増やす際は、最後のページを（121行目～180行目を行ごと）コピーし、181行目に挿入します。（他のページをコピーすると数式が壊れます。）</t>
    <phoneticPr fontId="2"/>
  </si>
  <si>
    <t>工　　事　　別　　共　　済　　証　　紙　　受　　払　　簿　（３２０円）</t>
    <rPh sb="0" eb="1">
      <t>コウ</t>
    </rPh>
    <rPh sb="3" eb="4">
      <t>コト</t>
    </rPh>
    <rPh sb="6" eb="7">
      <t>ベツ</t>
    </rPh>
    <rPh sb="9" eb="10">
      <t>トモ</t>
    </rPh>
    <rPh sb="12" eb="13">
      <t>スミ</t>
    </rPh>
    <rPh sb="15" eb="16">
      <t>アカシ</t>
    </rPh>
    <rPh sb="18" eb="19">
      <t>カミ</t>
    </rPh>
    <rPh sb="21" eb="22">
      <t>ウケ</t>
    </rPh>
    <rPh sb="24" eb="25">
      <t>バライ</t>
    </rPh>
    <rPh sb="27" eb="28">
      <t>ボ</t>
    </rPh>
    <rPh sb="33" eb="34">
      <t>エン</t>
    </rPh>
    <phoneticPr fontId="2"/>
  </si>
  <si>
    <t>年</t>
  </si>
  <si>
    <t>月</t>
  </si>
  <si>
    <t>日</t>
  </si>
  <si>
    <t>－</t>
  </si>
  <si>
    <t>～</t>
  </si>
  <si>
    <t>ページを増やす際は、最後のページを（121行目～180行目を行ごと）コピーし、181行目に挿入します。（他のページをコピーすると数式が壊れます。）</t>
    <rPh sb="4" eb="5">
      <t>フ</t>
    </rPh>
    <rPh sb="7" eb="8">
      <t>サイ</t>
    </rPh>
    <rPh sb="10" eb="12">
      <t>サイゴ</t>
    </rPh>
    <rPh sb="21" eb="22">
      <t>ギョウ</t>
    </rPh>
    <rPh sb="22" eb="23">
      <t>メ</t>
    </rPh>
    <rPh sb="27" eb="28">
      <t>ギョウ</t>
    </rPh>
    <rPh sb="28" eb="29">
      <t>メ</t>
    </rPh>
    <rPh sb="30" eb="31">
      <t>ギョウ</t>
    </rPh>
    <rPh sb="42" eb="44">
      <t>ギョウメ</t>
    </rPh>
    <rPh sb="45" eb="47">
      <t>ソウニュウ</t>
    </rPh>
    <rPh sb="52" eb="53">
      <t>ホカ</t>
    </rPh>
    <rPh sb="64" eb="66">
      <t>スウシキ</t>
    </rPh>
    <rPh sb="67" eb="68">
      <t>コワ</t>
    </rPh>
    <phoneticPr fontId="2"/>
  </si>
  <si>
    <t>様式第031号</t>
    <rPh sb="0" eb="2">
      <t>ヨウシキ</t>
    </rPh>
    <rPh sb="2" eb="3">
      <t>ダイ</t>
    </rPh>
    <rPh sb="6" eb="7">
      <t>ゴウ</t>
    </rPh>
    <phoneticPr fontId="2"/>
  </si>
  <si>
    <t>建設業退職金共済制度掛金充当実績総括表</t>
    <rPh sb="0" eb="3">
      <t>ケンセツギョウ</t>
    </rPh>
    <rPh sb="3" eb="6">
      <t>タイショクキン</t>
    </rPh>
    <rPh sb="6" eb="8">
      <t>キョウサイ</t>
    </rPh>
    <rPh sb="8" eb="10">
      <t>セイド</t>
    </rPh>
    <rPh sb="10" eb="12">
      <t>カケキン</t>
    </rPh>
    <rPh sb="12" eb="19">
      <t>ジュウトウジッセキソウカツヒョウ</t>
    </rPh>
    <phoneticPr fontId="2"/>
  </si>
  <si>
    <t>月</t>
    <rPh sb="0" eb="1">
      <t>ガツ</t>
    </rPh>
    <phoneticPr fontId="2"/>
  </si>
  <si>
    <t>日</t>
    <rPh sb="0" eb="1">
      <t>ニチ</t>
    </rPh>
    <phoneticPr fontId="2"/>
  </si>
  <si>
    <t>発注者</t>
    <phoneticPr fontId="2"/>
  </si>
  <si>
    <t>殿</t>
    <rPh sb="0" eb="1">
      <t>トノ</t>
    </rPh>
    <phoneticPr fontId="2"/>
  </si>
  <si>
    <t>受注者</t>
    <rPh sb="0" eb="3">
      <t>ジュチュウシャ</t>
    </rPh>
    <phoneticPr fontId="2"/>
  </si>
  <si>
    <t>住所</t>
    <rPh sb="0" eb="2">
      <t>ジュウショ</t>
    </rPh>
    <phoneticPr fontId="2"/>
  </si>
  <si>
    <t>名称</t>
    <rPh sb="0" eb="2">
      <t>メイショウ</t>
    </rPh>
    <phoneticPr fontId="2"/>
  </si>
  <si>
    <t>共済契約者番号</t>
    <rPh sb="0" eb="2">
      <t>キョウサイ</t>
    </rPh>
    <rPh sb="2" eb="5">
      <t>ケイヤクシャ</t>
    </rPh>
    <rPh sb="5" eb="7">
      <t>バンゴウ</t>
    </rPh>
    <phoneticPr fontId="2"/>
  </si>
  <si>
    <t>建設キャリアアップシステム事業者ID</t>
    <rPh sb="0" eb="2">
      <t>ケンセツ</t>
    </rPh>
    <rPh sb="13" eb="16">
      <t>ジギョウシャ</t>
    </rPh>
    <phoneticPr fontId="2"/>
  </si>
  <si>
    <t>工事番号および工事名</t>
    <rPh sb="0" eb="2">
      <t>コウジ</t>
    </rPh>
    <rPh sb="2" eb="4">
      <t>バンゴウ</t>
    </rPh>
    <rPh sb="7" eb="9">
      <t>コウジ</t>
    </rPh>
    <rPh sb="9" eb="10">
      <t>メイ</t>
    </rPh>
    <phoneticPr fontId="2"/>
  </si>
  <si>
    <t>建設キャリアアップシステム現場ID</t>
    <rPh sb="0" eb="2">
      <t>ケンセツ</t>
    </rPh>
    <rPh sb="13" eb="15">
      <t>ゲンバ</t>
    </rPh>
    <phoneticPr fontId="2"/>
  </si>
  <si>
    <t>工事期間</t>
    <rPh sb="0" eb="2">
      <t>コウジ</t>
    </rPh>
    <rPh sb="2" eb="4">
      <t>キカン</t>
    </rPh>
    <phoneticPr fontId="2"/>
  </si>
  <si>
    <t>～</t>
    <phoneticPr fontId="2"/>
  </si>
  <si>
    <t>上記工事に係る建設業退職金共済制度の掛金充当実績について、以下のとおり報告します。</t>
    <phoneticPr fontId="2"/>
  </si>
  <si>
    <t>（１）</t>
    <phoneticPr fontId="2"/>
  </si>
  <si>
    <t>工事全体</t>
    <rPh sb="0" eb="2">
      <t>コウジ</t>
    </rPh>
    <rPh sb="2" eb="4">
      <t>ゼンタイ</t>
    </rPh>
    <phoneticPr fontId="2"/>
  </si>
  <si>
    <t>労働者延べ就労日数</t>
    <rPh sb="0" eb="3">
      <t>ロウドウシャ</t>
    </rPh>
    <rPh sb="3" eb="4">
      <t>ノ</t>
    </rPh>
    <rPh sb="5" eb="7">
      <t>シュウロウ</t>
    </rPh>
    <rPh sb="7" eb="9">
      <t>ニッスウ</t>
    </rPh>
    <phoneticPr fontId="2"/>
  </si>
  <si>
    <t>人日</t>
    <rPh sb="0" eb="1">
      <t>ニン</t>
    </rPh>
    <rPh sb="1" eb="2">
      <t>ニチ</t>
    </rPh>
    <phoneticPr fontId="2"/>
  </si>
  <si>
    <t>本工事に従事した事業者数（元請を含む）</t>
    <rPh sb="0" eb="1">
      <t>ホン</t>
    </rPh>
    <rPh sb="1" eb="3">
      <t>コウジ</t>
    </rPh>
    <rPh sb="4" eb="6">
      <t>ジュウジ</t>
    </rPh>
    <rPh sb="8" eb="11">
      <t>ジギョウシャ</t>
    </rPh>
    <rPh sb="11" eb="12">
      <t>スウ</t>
    </rPh>
    <rPh sb="13" eb="15">
      <t>モトウケ</t>
    </rPh>
    <rPh sb="16" eb="17">
      <t>フク</t>
    </rPh>
    <phoneticPr fontId="2"/>
  </si>
  <si>
    <t>者</t>
    <rPh sb="0" eb="1">
      <t>モノ</t>
    </rPh>
    <phoneticPr fontId="2"/>
  </si>
  <si>
    <t>本工事に従事した労働者数</t>
    <rPh sb="0" eb="1">
      <t>ホン</t>
    </rPh>
    <rPh sb="1" eb="3">
      <t>コウジ</t>
    </rPh>
    <rPh sb="4" eb="6">
      <t>ジュウジ</t>
    </rPh>
    <rPh sb="8" eb="11">
      <t>ロウドウシャ</t>
    </rPh>
    <rPh sb="11" eb="12">
      <t>スウ</t>
    </rPh>
    <phoneticPr fontId="2"/>
  </si>
  <si>
    <t>（２）</t>
    <phoneticPr fontId="2"/>
  </si>
  <si>
    <t>建退共対象労働者</t>
    <rPh sb="0" eb="3">
      <t>ケ</t>
    </rPh>
    <rPh sb="3" eb="5">
      <t>タイショウ</t>
    </rPh>
    <rPh sb="5" eb="8">
      <t>ロウドウシャ</t>
    </rPh>
    <phoneticPr fontId="2"/>
  </si>
  <si>
    <t>建退共対象労働者延べ就労日数（掛金充当日数）</t>
    <phoneticPr fontId="2"/>
  </si>
  <si>
    <t>採用した方式</t>
    <rPh sb="0" eb="2">
      <t>サイヨウ</t>
    </rPh>
    <rPh sb="4" eb="6">
      <t>ホウシキ</t>
    </rPh>
    <phoneticPr fontId="2"/>
  </si>
  <si>
    <t>電子申請方式</t>
    <rPh sb="0" eb="2">
      <t>デンシ</t>
    </rPh>
    <rPh sb="2" eb="4">
      <t>シンセイ</t>
    </rPh>
    <rPh sb="4" eb="6">
      <t>ホウシキ</t>
    </rPh>
    <phoneticPr fontId="2"/>
  </si>
  <si>
    <t>証紙貼付方式</t>
    <rPh sb="0" eb="2">
      <t>ショウシ</t>
    </rPh>
    <rPh sb="2" eb="4">
      <t>チョウフ</t>
    </rPh>
    <rPh sb="4" eb="6">
      <t>ホウシキ</t>
    </rPh>
    <phoneticPr fontId="2"/>
  </si>
  <si>
    <t>・</t>
    <phoneticPr fontId="2"/>
  </si>
  <si>
    <t>事業者数（元請を含む）</t>
    <rPh sb="0" eb="3">
      <t>ジギョウシャ</t>
    </rPh>
    <rPh sb="3" eb="4">
      <t>スウ</t>
    </rPh>
    <rPh sb="5" eb="7">
      <t>モトウケ</t>
    </rPh>
    <rPh sb="8" eb="9">
      <t>フク</t>
    </rPh>
    <phoneticPr fontId="2"/>
  </si>
  <si>
    <t>対象労働者数</t>
    <rPh sb="0" eb="2">
      <t>タイショウ</t>
    </rPh>
    <rPh sb="2" eb="5">
      <t>ロウドウシャ</t>
    </rPh>
    <rPh sb="5" eb="6">
      <t>スウ</t>
    </rPh>
    <phoneticPr fontId="2"/>
  </si>
  <si>
    <t>（参考：工事全体の数を記入すること）</t>
    <phoneticPr fontId="2"/>
  </si>
  <si>
    <t>・</t>
    <phoneticPr fontId="2"/>
  </si>
  <si>
    <t>建設キャリアアップシステムによる就労履歴数</t>
    <phoneticPr fontId="2"/>
  </si>
  <si>
    <t>建設キャリアアップシステムの施工体制を登録した事業者数</t>
    <phoneticPr fontId="2"/>
  </si>
  <si>
    <t>建設キャリアアップシステムの作業員登録を行った労働者数</t>
    <phoneticPr fontId="2"/>
  </si>
  <si>
    <t>建退共事務受託様式第6号</t>
    <rPh sb="0" eb="3">
      <t>ケンタイキョウ</t>
    </rPh>
    <rPh sb="3" eb="5">
      <t>ジム</t>
    </rPh>
    <rPh sb="5" eb="7">
      <t>ジュタク</t>
    </rPh>
    <rPh sb="7" eb="9">
      <t>ヨウシキ</t>
    </rPh>
    <rPh sb="9" eb="10">
      <t>ダイ</t>
    </rPh>
    <rPh sb="11" eb="12">
      <t>ゴウ</t>
    </rPh>
    <phoneticPr fontId="2"/>
  </si>
  <si>
    <t>月</t>
    <rPh sb="0" eb="1">
      <t>ゲツ</t>
    </rPh>
    <phoneticPr fontId="2"/>
  </si>
  <si>
    <t>（元請事業者）</t>
    <phoneticPr fontId="2"/>
  </si>
  <si>
    <t>様</t>
    <rPh sb="0" eb="1">
      <t>サマ</t>
    </rPh>
    <phoneticPr fontId="2"/>
  </si>
  <si>
    <t>下請業者</t>
    <rPh sb="0" eb="2">
      <t>シタウケ</t>
    </rPh>
    <rPh sb="2" eb="4">
      <t>ギョウシャ</t>
    </rPh>
    <phoneticPr fontId="2"/>
  </si>
  <si>
    <t>建設業退職金共済制度加入労働者数報告書</t>
    <rPh sb="0" eb="2">
      <t>ケンセツ</t>
    </rPh>
    <rPh sb="2" eb="3">
      <t>ギョウ</t>
    </rPh>
    <rPh sb="3" eb="6">
      <t>タイショクキン</t>
    </rPh>
    <rPh sb="6" eb="8">
      <t>キョウサイ</t>
    </rPh>
    <rPh sb="8" eb="10">
      <t>セイド</t>
    </rPh>
    <rPh sb="10" eb="15">
      <t>カニュウロウドウシャ</t>
    </rPh>
    <rPh sb="15" eb="16">
      <t>スウ</t>
    </rPh>
    <rPh sb="16" eb="19">
      <t>ホウコクショ</t>
    </rPh>
    <phoneticPr fontId="2"/>
  </si>
  <si>
    <t>〔工事番号および工事名：　　　　　　　　　　　　　　　　　　　　　　　　　　　　　　　　　　　　　　　　　　　　　　　　　　　　　　　　　　　　　</t>
    <phoneticPr fontId="2"/>
  </si>
  <si>
    <t>〕</t>
    <phoneticPr fontId="2"/>
  </si>
  <si>
    <t>いずれか該当する□にレ点をつけてください。</t>
    <phoneticPr fontId="2"/>
  </si>
  <si>
    <t>　１．建退共制度に加入している</t>
    <phoneticPr fontId="2"/>
  </si>
  <si>
    <t xml:space="preserve">  ２．建退共制度に加入していない　（就労予定労働者数</t>
    <phoneticPr fontId="2"/>
  </si>
  <si>
    <t>）</t>
    <phoneticPr fontId="2"/>
  </si>
  <si>
    <t>以下のとおり、建退共制度の対象労働者数等を報告します。</t>
    <phoneticPr fontId="2"/>
  </si>
  <si>
    <r>
      <t>※</t>
    </r>
    <r>
      <rPr>
        <sz val="11"/>
        <color indexed="8"/>
        <rFont val="ＭＳ Ｐゴシック"/>
        <family val="3"/>
        <charset val="128"/>
      </rPr>
      <t>「</t>
    </r>
    <r>
      <rPr>
        <sz val="12"/>
        <color indexed="8"/>
        <rFont val="ＭＳ Ｐゴシック"/>
        <family val="3"/>
        <charset val="128"/>
      </rPr>
      <t>□</t>
    </r>
    <r>
      <rPr>
        <sz val="11"/>
        <color indexed="8"/>
        <rFont val="ＭＳ Ｐゴシック"/>
        <family val="3"/>
        <charset val="128"/>
      </rPr>
      <t>　２．建退共制度に加入していない」に該当した場合は、「共済契約者番号」は「－」、「うち、被共済者数②」は「０人」とし、これ以外の項目は記載してください。</t>
    </r>
    <phoneticPr fontId="2"/>
  </si>
  <si>
    <t>（単位：人）</t>
    <phoneticPr fontId="2"/>
  </si>
  <si>
    <t>事務所名</t>
    <rPh sb="0" eb="2">
      <t>ジム</t>
    </rPh>
    <rPh sb="2" eb="3">
      <t>ショ</t>
    </rPh>
    <rPh sb="3" eb="4">
      <t>メイ</t>
    </rPh>
    <phoneticPr fontId="2"/>
  </si>
  <si>
    <t>就労予定労働者数①</t>
    <phoneticPr fontId="2"/>
  </si>
  <si>
    <t>うち、被共済者数②</t>
    <phoneticPr fontId="2"/>
  </si>
  <si>
    <t>被共済者以外（①―②）</t>
    <phoneticPr fontId="2"/>
  </si>
  <si>
    <t>（被共済者以外（①―②）の内訳）</t>
    <phoneticPr fontId="2"/>
  </si>
  <si>
    <t xml:space="preserve">企業の役員
</t>
    <rPh sb="0" eb="2">
      <t>キギョウ</t>
    </rPh>
    <rPh sb="3" eb="5">
      <t>ヤクイン</t>
    </rPh>
    <phoneticPr fontId="2"/>
  </si>
  <si>
    <t>中退共、商工会など他
の退職金制度に加入</t>
    <rPh sb="0" eb="3">
      <t>チュウタイキョウ</t>
    </rPh>
    <rPh sb="4" eb="7">
      <t>ショウコウカイ</t>
    </rPh>
    <rPh sb="9" eb="10">
      <t>ホカ</t>
    </rPh>
    <rPh sb="12" eb="15">
      <t>タイショクキン</t>
    </rPh>
    <rPh sb="15" eb="17">
      <t>セイド</t>
    </rPh>
    <rPh sb="18" eb="20">
      <t>カニュウ</t>
    </rPh>
    <phoneticPr fontId="2"/>
  </si>
  <si>
    <t>自社の退職金制度のみ
を適用</t>
    <rPh sb="0" eb="2">
      <t>ジシャ</t>
    </rPh>
    <rPh sb="3" eb="6">
      <t>タイショクキン</t>
    </rPh>
    <rPh sb="6" eb="8">
      <t>セイド</t>
    </rPh>
    <rPh sb="12" eb="14">
      <t>テキヨウ</t>
    </rPh>
    <phoneticPr fontId="2"/>
  </si>
  <si>
    <t>その他
（具体的に）</t>
    <rPh sb="2" eb="3">
      <t>ホカ</t>
    </rPh>
    <rPh sb="5" eb="8">
      <t>グタイテキ</t>
    </rPh>
    <phoneticPr fontId="2"/>
  </si>
  <si>
    <t>注１）  自社の退職金制度と建退共制度を両方適用している場合は、被共済者に該当しますので、「うち、被共済者数②」にその人数を記載してください。</t>
    <phoneticPr fontId="2"/>
  </si>
  <si>
    <t>注２）  「中退共、商工会など他の退職金制度に加入」の場合は、加入証明書や契約書の写しなど、加入していることが分かる資料をつけてください。</t>
    <phoneticPr fontId="2"/>
  </si>
  <si>
    <t>注３）  「自社の退職金制度のみを適用」の場合は、就業規則、退職金規程の写しなど、適用していることが分かる資料をつけてください。</t>
    <phoneticPr fontId="2"/>
  </si>
  <si>
    <t>注４）  工事種別、工法等により「就労予定労働者数①」が著しく少ない場合は、その理由の分かる資料をつけてください。</t>
    <phoneticPr fontId="2"/>
  </si>
  <si>
    <t>総合計</t>
    <rPh sb="0" eb="1">
      <t>ソウ</t>
    </rPh>
    <rPh sb="1" eb="3">
      <t>ゴウケイ</t>
    </rPh>
    <phoneticPr fontId="32"/>
  </si>
  <si>
    <t>　</t>
  </si>
  <si>
    <t>合計日数</t>
    <rPh sb="0" eb="2">
      <t>ゴウケイ</t>
    </rPh>
    <rPh sb="2" eb="4">
      <t>ニッスウ</t>
    </rPh>
    <phoneticPr fontId="32"/>
  </si>
  <si>
    <t>CCUS</t>
    <phoneticPr fontId="32"/>
  </si>
  <si>
    <t>～</t>
    <phoneticPr fontId="32"/>
  </si>
  <si>
    <t>就労状況</t>
    <rPh sb="0" eb="2">
      <t>シュウロウ</t>
    </rPh>
    <rPh sb="2" eb="4">
      <t>ジョウキョウ</t>
    </rPh>
    <phoneticPr fontId="32"/>
  </si>
  <si>
    <t>氏名</t>
    <rPh sb="0" eb="2">
      <t>シメイ</t>
    </rPh>
    <phoneticPr fontId="32"/>
  </si>
  <si>
    <t>項番</t>
    <rPh sb="0" eb="1">
      <t>コウ</t>
    </rPh>
    <rPh sb="1" eb="2">
      <t>バン</t>
    </rPh>
    <phoneticPr fontId="32"/>
  </si>
  <si>
    <t>被共済者番号</t>
    <rPh sb="0" eb="1">
      <t>ヒ</t>
    </rPh>
    <rPh sb="1" eb="4">
      <t>キョウサイシャ</t>
    </rPh>
    <rPh sb="4" eb="6">
      <t>バンゴウ</t>
    </rPh>
    <phoneticPr fontId="32"/>
  </si>
  <si>
    <t>No.</t>
    <phoneticPr fontId="32"/>
  </si>
  <si>
    <t>次の表のとおり、就労実績を報告します。</t>
    <rPh sb="0" eb="1">
      <t>ツギ</t>
    </rPh>
    <rPh sb="2" eb="3">
      <t>ヒョウ</t>
    </rPh>
    <rPh sb="8" eb="10">
      <t>シュウロウ</t>
    </rPh>
    <rPh sb="10" eb="12">
      <t>ジッセキ</t>
    </rPh>
    <rPh sb="13" eb="15">
      <t>ホウコク</t>
    </rPh>
    <phoneticPr fontId="32"/>
  </si>
  <si>
    <t>一次事業所名</t>
    <rPh sb="0" eb="2">
      <t>イチジ</t>
    </rPh>
    <rPh sb="2" eb="5">
      <t>ジギョウショ</t>
    </rPh>
    <rPh sb="5" eb="6">
      <t>メイ</t>
    </rPh>
    <phoneticPr fontId="32"/>
  </si>
  <si>
    <t>元請事業所名</t>
    <rPh sb="0" eb="1">
      <t>モト</t>
    </rPh>
    <rPh sb="1" eb="2">
      <t>ショウ</t>
    </rPh>
    <rPh sb="2" eb="5">
      <t>ジギョウショ</t>
    </rPh>
    <rPh sb="5" eb="6">
      <t>メイ</t>
    </rPh>
    <phoneticPr fontId="32"/>
  </si>
  <si>
    <t>（契約者番号）</t>
    <phoneticPr fontId="32"/>
  </si>
  <si>
    <t>（契約者番号）</t>
    <phoneticPr fontId="32"/>
  </si>
  <si>
    <t>備考</t>
    <rPh sb="0" eb="2">
      <t>ビコウ</t>
    </rPh>
    <phoneticPr fontId="32"/>
  </si>
  <si>
    <t>現場ⅠD</t>
    <rPh sb="0" eb="2">
      <t>ゲンバ</t>
    </rPh>
    <phoneticPr fontId="32"/>
  </si>
  <si>
    <t>建設キャリアアップシステム</t>
    <rPh sb="0" eb="2">
      <t>ケンセツ</t>
    </rPh>
    <phoneticPr fontId="32"/>
  </si>
  <si>
    <t>現場責任者確認</t>
    <phoneticPr fontId="32"/>
  </si>
  <si>
    <t>工事コード</t>
    <rPh sb="0" eb="2">
      <t>コウジ</t>
    </rPh>
    <phoneticPr fontId="32"/>
  </si>
  <si>
    <t>工事名</t>
    <rPh sb="0" eb="2">
      <t>コウジ</t>
    </rPh>
    <rPh sb="2" eb="3">
      <t>メイ</t>
    </rPh>
    <phoneticPr fontId="32"/>
  </si>
  <si>
    <t>工事番号および</t>
    <rPh sb="0" eb="2">
      <t>コウジ</t>
    </rPh>
    <rPh sb="2" eb="4">
      <t>バンゴウ</t>
    </rPh>
    <phoneticPr fontId="32"/>
  </si>
  <si>
    <t>事業者ⅠD</t>
    <rPh sb="0" eb="3">
      <t>ジギョウシャ</t>
    </rPh>
    <phoneticPr fontId="32"/>
  </si>
  <si>
    <t>就労実績の集計に建設
キャリアアップシステムを
活用しています。</t>
    <phoneticPr fontId="32"/>
  </si>
  <si>
    <t>共済契約者
番号</t>
    <rPh sb="0" eb="2">
      <t>キョウサイ</t>
    </rPh>
    <rPh sb="2" eb="4">
      <t>ケイヤク</t>
    </rPh>
    <rPh sb="4" eb="5">
      <t>シャ</t>
    </rPh>
    <rPh sb="6" eb="8">
      <t>バンゴウ</t>
    </rPh>
    <phoneticPr fontId="32"/>
  </si>
  <si>
    <t>電話番号</t>
    <rPh sb="0" eb="2">
      <t>デンワ</t>
    </rPh>
    <rPh sb="2" eb="4">
      <t>バンゴウ</t>
    </rPh>
    <phoneticPr fontId="32"/>
  </si>
  <si>
    <t>掛金納付についての
事務を委託します。</t>
    <rPh sb="0" eb="2">
      <t>カケキン</t>
    </rPh>
    <rPh sb="2" eb="4">
      <t>ノウフ</t>
    </rPh>
    <phoneticPr fontId="32"/>
  </si>
  <si>
    <t>住所</t>
    <rPh sb="0" eb="2">
      <t>ジュウショ</t>
    </rPh>
    <phoneticPr fontId="32"/>
  </si>
  <si>
    <t>報告事業所名</t>
    <rPh sb="0" eb="2">
      <t>ホウコク</t>
    </rPh>
    <rPh sb="2" eb="4">
      <t>ジギョウ</t>
    </rPh>
    <rPh sb="4" eb="5">
      <t>トコロ</t>
    </rPh>
    <rPh sb="5" eb="6">
      <t>メイ</t>
    </rPh>
    <phoneticPr fontId="32"/>
  </si>
  <si>
    <t>報告日</t>
    <rPh sb="0" eb="2">
      <t>ホウコク</t>
    </rPh>
    <rPh sb="2" eb="3">
      <t>ビ</t>
    </rPh>
    <phoneticPr fontId="32"/>
  </si>
  <si>
    <t>殿</t>
    <rPh sb="0" eb="1">
      <t>トノ</t>
    </rPh>
    <phoneticPr fontId="32"/>
  </si>
  <si>
    <t>整理番号</t>
    <rPh sb="0" eb="2">
      <t>セイリ</t>
    </rPh>
    <rPh sb="2" eb="4">
      <t>バンゴウ</t>
    </rPh>
    <phoneticPr fontId="32"/>
  </si>
  <si>
    <t>被共済者就労状況報告書（日別報告様式）</t>
    <rPh sb="0" eb="1">
      <t>ヒ</t>
    </rPh>
    <rPh sb="1" eb="4">
      <t>キョウサイシャ</t>
    </rPh>
    <rPh sb="6" eb="8">
      <t>ジョウキョウ</t>
    </rPh>
    <rPh sb="12" eb="13">
      <t>ニチ</t>
    </rPh>
    <rPh sb="13" eb="14">
      <t>ベツ</t>
    </rPh>
    <rPh sb="14" eb="16">
      <t>ホウコク</t>
    </rPh>
    <rPh sb="16" eb="18">
      <t>ヨウシキ</t>
    </rPh>
    <phoneticPr fontId="32"/>
  </si>
  <si>
    <t>　　建退共事務受託様式５号</t>
    <rPh sb="2" eb="3">
      <t>ダテ</t>
    </rPh>
    <rPh sb="3" eb="4">
      <t>タイ</t>
    </rPh>
    <rPh sb="4" eb="5">
      <t>トモ</t>
    </rPh>
    <rPh sb="5" eb="7">
      <t>ジム</t>
    </rPh>
    <rPh sb="7" eb="9">
      <t>ジュタク</t>
    </rPh>
    <rPh sb="9" eb="11">
      <t>ヨウシキ</t>
    </rPh>
    <rPh sb="12" eb="13">
      <t>ゴウ</t>
    </rPh>
    <phoneticPr fontId="32"/>
  </si>
  <si>
    <t>　　　建退共事務受託様式４号</t>
    <phoneticPr fontId="32"/>
  </si>
  <si>
    <t>被共済者就労状況報告書（月別報告様式）</t>
    <rPh sb="0" eb="1">
      <t>ヒ</t>
    </rPh>
    <rPh sb="1" eb="4">
      <t>キョウサイシャ</t>
    </rPh>
    <rPh sb="6" eb="8">
      <t>ジョウキョウ</t>
    </rPh>
    <rPh sb="8" eb="11">
      <t>ホウコクショ</t>
    </rPh>
    <rPh sb="12" eb="13">
      <t>ツキ</t>
    </rPh>
    <phoneticPr fontId="32"/>
  </si>
  <si>
    <t>報告事業所名</t>
    <rPh sb="0" eb="2">
      <t>ホウコク</t>
    </rPh>
    <rPh sb="2" eb="5">
      <t>ジギョウショ</t>
    </rPh>
    <rPh sb="5" eb="6">
      <t>メイ</t>
    </rPh>
    <phoneticPr fontId="32"/>
  </si>
  <si>
    <t>就労実績の集計に建設
キャリアアップシステムを
活用しています。</t>
    <phoneticPr fontId="32"/>
  </si>
  <si>
    <t>事業者ⅠD</t>
    <rPh sb="0" eb="2">
      <t>ジギョウ</t>
    </rPh>
    <rPh sb="2" eb="3">
      <t>シャ</t>
    </rPh>
    <phoneticPr fontId="32"/>
  </si>
  <si>
    <t>工事番号および</t>
    <rPh sb="0" eb="4">
      <t>コウジバンゴウ</t>
    </rPh>
    <phoneticPr fontId="32"/>
  </si>
  <si>
    <t>現場責任者確認</t>
    <phoneticPr fontId="32"/>
  </si>
  <si>
    <t>(共済契約者番号)</t>
    <rPh sb="1" eb="3">
      <t>キョウサイ</t>
    </rPh>
    <rPh sb="3" eb="5">
      <t>ケイヤク</t>
    </rPh>
    <rPh sb="5" eb="6">
      <t>シャ</t>
    </rPh>
    <rPh sb="6" eb="8">
      <t>バンゴウ</t>
    </rPh>
    <phoneticPr fontId="32"/>
  </si>
  <si>
    <t>報告期間：</t>
    <rPh sb="0" eb="2">
      <t>ホウコク</t>
    </rPh>
    <rPh sb="2" eb="4">
      <t>キカン</t>
    </rPh>
    <phoneticPr fontId="32"/>
  </si>
  <si>
    <t>No.</t>
    <phoneticPr fontId="32"/>
  </si>
  <si>
    <t>共済契約者番号</t>
    <rPh sb="0" eb="2">
      <t>キョウサイ</t>
    </rPh>
    <rPh sb="2" eb="4">
      <t>ケイヤク</t>
    </rPh>
    <rPh sb="4" eb="5">
      <t>シャ</t>
    </rPh>
    <rPh sb="5" eb="7">
      <t>バンゴウ</t>
    </rPh>
    <phoneticPr fontId="32"/>
  </si>
  <si>
    <t>共済契約者名</t>
    <rPh sb="0" eb="2">
      <t>キョウサイ</t>
    </rPh>
    <rPh sb="2" eb="4">
      <t>ケイヤク</t>
    </rPh>
    <rPh sb="4" eb="5">
      <t>シャ</t>
    </rPh>
    <rPh sb="5" eb="6">
      <t>メイ</t>
    </rPh>
    <phoneticPr fontId="32"/>
  </si>
  <si>
    <t>被共済者名</t>
    <rPh sb="0" eb="1">
      <t>ヒ</t>
    </rPh>
    <rPh sb="1" eb="4">
      <t>キョウサイシャ</t>
    </rPh>
    <rPh sb="4" eb="5">
      <t>メイ</t>
    </rPh>
    <phoneticPr fontId="32"/>
  </si>
  <si>
    <t>就労日数</t>
    <rPh sb="0" eb="2">
      <t>シュウロウ</t>
    </rPh>
    <rPh sb="2" eb="4">
      <t>ニッスウ</t>
    </rPh>
    <phoneticPr fontId="32"/>
  </si>
  <si>
    <t>CCUS</t>
    <phoneticPr fontId="32"/>
  </si>
  <si>
    <t>320円</t>
    <rPh sb="3" eb="4">
      <t>エン</t>
    </rPh>
    <phoneticPr fontId="32"/>
  </si>
  <si>
    <t>CCUS</t>
    <phoneticPr fontId="32"/>
  </si>
  <si>
    <t>報告事業所</t>
    <phoneticPr fontId="2"/>
  </si>
  <si>
    <t>受領者確認</t>
    <rPh sb="0" eb="2">
      <t>ジュリョウ</t>
    </rPh>
    <rPh sb="2" eb="3">
      <t>シャ</t>
    </rPh>
    <rPh sb="3" eb="5">
      <t>カクニン</t>
    </rPh>
    <phoneticPr fontId="2"/>
  </si>
  <si>
    <t xml:space="preserve">        年       月       日   </t>
    <rPh sb="8" eb="9">
      <t>ネン</t>
    </rPh>
    <rPh sb="16" eb="17">
      <t>ツキ</t>
    </rPh>
    <rPh sb="24" eb="25">
      <t>ヒ</t>
    </rPh>
    <phoneticPr fontId="32"/>
  </si>
  <si>
    <t>上記の共済証紙を受領いたしました。</t>
    <rPh sb="0" eb="2">
      <t>ジョウキ</t>
    </rPh>
    <rPh sb="3" eb="5">
      <t>キョウサイ</t>
    </rPh>
    <rPh sb="5" eb="7">
      <t>ショウシ</t>
    </rPh>
    <rPh sb="8" eb="10">
      <t>ジュリョウ</t>
    </rPh>
    <phoneticPr fontId="2"/>
  </si>
  <si>
    <t>枚</t>
    <rPh sb="0" eb="1">
      <t>マイ</t>
    </rPh>
    <phoneticPr fontId="2"/>
  </si>
  <si>
    <t>１０日券</t>
    <rPh sb="2" eb="3">
      <t>ヒ</t>
    </rPh>
    <rPh sb="3" eb="4">
      <t>ケン</t>
    </rPh>
    <phoneticPr fontId="2"/>
  </si>
  <si>
    <t>１日券</t>
    <rPh sb="1" eb="2">
      <t>ヒ</t>
    </rPh>
    <rPh sb="2" eb="3">
      <t>ケン</t>
    </rPh>
    <phoneticPr fontId="2"/>
  </si>
  <si>
    <t>交付元事業所</t>
    <rPh sb="0" eb="2">
      <t>コウフ</t>
    </rPh>
    <rPh sb="2" eb="3">
      <t>モト</t>
    </rPh>
    <rPh sb="3" eb="6">
      <t>ジギョウショ</t>
    </rPh>
    <phoneticPr fontId="2"/>
  </si>
  <si>
    <t>整理番号</t>
    <rPh sb="0" eb="2">
      <t>セイリ</t>
    </rPh>
    <rPh sb="2" eb="4">
      <t>バンゴウ</t>
    </rPh>
    <phoneticPr fontId="2"/>
  </si>
  <si>
    <t>建 設 業 退 職 金 共 済 証 紙 受 領 書</t>
    <rPh sb="0" eb="1">
      <t>ケン</t>
    </rPh>
    <rPh sb="2" eb="3">
      <t>セツ</t>
    </rPh>
    <rPh sb="4" eb="5">
      <t>ギョウ</t>
    </rPh>
    <rPh sb="6" eb="7">
      <t>タイ</t>
    </rPh>
    <rPh sb="8" eb="9">
      <t>ショク</t>
    </rPh>
    <rPh sb="10" eb="11">
      <t>キン</t>
    </rPh>
    <rPh sb="12" eb="13">
      <t>トモ</t>
    </rPh>
    <rPh sb="14" eb="15">
      <t>スミ</t>
    </rPh>
    <rPh sb="16" eb="17">
      <t>アカシ</t>
    </rPh>
    <rPh sb="18" eb="19">
      <t>カミ</t>
    </rPh>
    <rPh sb="20" eb="21">
      <t>ウケ</t>
    </rPh>
    <rPh sb="22" eb="23">
      <t>リョウ</t>
    </rPh>
    <rPh sb="24" eb="25">
      <t>ショ</t>
    </rPh>
    <phoneticPr fontId="2"/>
  </si>
  <si>
    <t>延べ就労日数</t>
    <rPh sb="0" eb="1">
      <t>ノ</t>
    </rPh>
    <rPh sb="2" eb="4">
      <t>シュウロウ</t>
    </rPh>
    <rPh sb="4" eb="6">
      <t>ニッスウ</t>
    </rPh>
    <phoneticPr fontId="2"/>
  </si>
  <si>
    <t>人</t>
    <rPh sb="0" eb="1">
      <t>ヒト</t>
    </rPh>
    <phoneticPr fontId="2"/>
  </si>
  <si>
    <t>被共済者数</t>
    <rPh sb="0" eb="4">
      <t>ヒ</t>
    </rPh>
    <rPh sb="4" eb="5">
      <t>スウ</t>
    </rPh>
    <phoneticPr fontId="2"/>
  </si>
  <si>
    <t>現場責任者確認</t>
    <rPh sb="0" eb="2">
      <t>ゲンバ</t>
    </rPh>
    <rPh sb="2" eb="5">
      <t>セキニンシャ</t>
    </rPh>
    <rPh sb="5" eb="7">
      <t>カクニン</t>
    </rPh>
    <phoneticPr fontId="2"/>
  </si>
  <si>
    <t>～</t>
    <phoneticPr fontId="2"/>
  </si>
  <si>
    <t>期　間</t>
    <rPh sb="0" eb="1">
      <t>キ</t>
    </rPh>
    <rPh sb="2" eb="3">
      <t>アイダ</t>
    </rPh>
    <phoneticPr fontId="2"/>
  </si>
  <si>
    <t>記</t>
    <rPh sb="0" eb="1">
      <t>キ</t>
    </rPh>
    <phoneticPr fontId="2"/>
  </si>
  <si>
    <t>以下のとおり報告します。</t>
    <rPh sb="0" eb="2">
      <t>イカ</t>
    </rPh>
    <rPh sb="6" eb="8">
      <t>ホウコク</t>
    </rPh>
    <phoneticPr fontId="2"/>
  </si>
  <si>
    <t>現 場 Ⅰ D</t>
    <rPh sb="0" eb="1">
      <t>ゲン</t>
    </rPh>
    <rPh sb="2" eb="3">
      <t>バ</t>
    </rPh>
    <phoneticPr fontId="2"/>
  </si>
  <si>
    <t>建設キャリアアップシステム</t>
    <rPh sb="0" eb="2">
      <t>ケンセツ</t>
    </rPh>
    <phoneticPr fontId="2"/>
  </si>
  <si>
    <t>工 事 コード</t>
    <rPh sb="0" eb="1">
      <t>コウ</t>
    </rPh>
    <rPh sb="2" eb="3">
      <t>コト</t>
    </rPh>
    <phoneticPr fontId="2"/>
  </si>
  <si>
    <t>工   事   名</t>
    <rPh sb="0" eb="1">
      <t>コウ</t>
    </rPh>
    <rPh sb="4" eb="5">
      <t>コト</t>
    </rPh>
    <rPh sb="8" eb="9">
      <t>ナ</t>
    </rPh>
    <phoneticPr fontId="2"/>
  </si>
  <si>
    <t>事業者ⅠD</t>
    <rPh sb="0" eb="1">
      <t>コト</t>
    </rPh>
    <rPh sb="1" eb="2">
      <t>ゴウ</t>
    </rPh>
    <rPh sb="2" eb="3">
      <t>モノ</t>
    </rPh>
    <phoneticPr fontId="2"/>
  </si>
  <si>
    <t>共済契約者
番　　　　号</t>
    <rPh sb="0" eb="2">
      <t>キョウサイ</t>
    </rPh>
    <rPh sb="2" eb="5">
      <t>ケイヤクシャ</t>
    </rPh>
    <rPh sb="6" eb="7">
      <t>バン</t>
    </rPh>
    <rPh sb="11" eb="12">
      <t>ゴウ</t>
    </rPh>
    <phoneticPr fontId="2"/>
  </si>
  <si>
    <t>電 話 番 号</t>
    <rPh sb="0" eb="1">
      <t>デン</t>
    </rPh>
    <rPh sb="2" eb="3">
      <t>ハナシ</t>
    </rPh>
    <rPh sb="4" eb="5">
      <t>バン</t>
    </rPh>
    <rPh sb="6" eb="7">
      <t>ゴウ</t>
    </rPh>
    <phoneticPr fontId="2"/>
  </si>
  <si>
    <t>住         所</t>
    <rPh sb="0" eb="1">
      <t>ジュウ</t>
    </rPh>
    <rPh sb="10" eb="11">
      <t>ショ</t>
    </rPh>
    <phoneticPr fontId="2"/>
  </si>
  <si>
    <t>報告事業所</t>
    <rPh sb="0" eb="2">
      <t>ホウコク</t>
    </rPh>
    <rPh sb="2" eb="5">
      <t>ジギョウショ</t>
    </rPh>
    <phoneticPr fontId="2"/>
  </si>
  <si>
    <t>（兼建設業退職金共済証紙交付依頼書）</t>
    <rPh sb="1" eb="2">
      <t>ケン</t>
    </rPh>
    <rPh sb="2" eb="5">
      <t>ケンセツギョウ</t>
    </rPh>
    <rPh sb="5" eb="8">
      <t>タイショクキン</t>
    </rPh>
    <rPh sb="8" eb="10">
      <t>キョウサイ</t>
    </rPh>
    <rPh sb="10" eb="12">
      <t>ショウシ</t>
    </rPh>
    <rPh sb="12" eb="14">
      <t>コウフ</t>
    </rPh>
    <rPh sb="14" eb="17">
      <t>イライショ</t>
    </rPh>
    <phoneticPr fontId="2"/>
  </si>
  <si>
    <t>建退共制度に係る被共済者就労状況報告書</t>
    <rPh sb="0" eb="3">
      <t>ケン</t>
    </rPh>
    <rPh sb="3" eb="5">
      <t>セイド</t>
    </rPh>
    <rPh sb="6" eb="7">
      <t>カカ</t>
    </rPh>
    <rPh sb="8" eb="12">
      <t>ヒ</t>
    </rPh>
    <rPh sb="12" eb="14">
      <t>シュウロウ</t>
    </rPh>
    <rPh sb="14" eb="16">
      <t>ジョウキョウ</t>
    </rPh>
    <rPh sb="16" eb="19">
      <t>ホウコクショ</t>
    </rPh>
    <phoneticPr fontId="2"/>
  </si>
  <si>
    <t>建退共事務受託様式２号</t>
    <rPh sb="0" eb="3">
      <t>ケン</t>
    </rPh>
    <rPh sb="3" eb="5">
      <t>ジム</t>
    </rPh>
    <rPh sb="5" eb="7">
      <t>ジュタク</t>
    </rPh>
    <rPh sb="7" eb="9">
      <t>ヨウシキ</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</si>
</sst>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411]ggge&quot;年&quot;m&quot;月&quot;d&quot;日&quot;;@"/>
    <numFmt numFmtId="179" formatCode="[$-411]ggge&quot;年&quot;mm&quot;月&quot;dd&quot;日&quot;"/>
    <numFmt numFmtId="180" formatCode="&quot;日&quot;&quot;付　&quot;\ [$-411]ggge&quot;年&quot;mm&quot;月&quot;dd&quot;日&quot;"/>
    <numFmt numFmtId="181" formatCode="@&quot;　殿&quot;"/>
    <numFmt numFmtId="182" formatCode="&quot;　&quot;@"/>
    <numFmt numFmtId="183" formatCode="&quot;報告整理番号　&quot;\ @"/>
    <numFmt numFmtId="184" formatCode="@&quot;日&quot;"/>
  </numFmts>
  <fonts count="5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9"/>
      <color indexed="81"/>
      <name val="ＭＳ Ｐゴシック"/>
      <family val="3"/>
      <charset val="128"/>
    </font>
    <font>
      <sz val="9"/>
      <name val="ＭＳ Ｐゴシック"/>
      <family val="3"/>
      <charset val="128"/>
    </font>
    <font>
      <b/>
      <sz val="9"/>
      <color indexed="81"/>
      <name val="ＭＳ Ｐゴシック"/>
      <family val="3"/>
      <charset val="128"/>
    </font>
    <font>
      <sz val="11"/>
      <color theme="1"/>
      <name val="ＭＳ Ｐゴシック"/>
      <family val="3"/>
      <charset val="128"/>
    </font>
    <font>
      <sz val="10"/>
      <color theme="1"/>
      <name val="ＭＳ Ｐゴシック"/>
      <family val="3"/>
      <charset val="128"/>
    </font>
    <font>
      <sz val="16"/>
      <name val="ＭＳ Ｐゴシック"/>
      <family val="3"/>
      <charset val="128"/>
    </font>
    <font>
      <sz val="7.5"/>
      <name val="ＭＳ Ｐゴシック"/>
      <family val="3"/>
      <charset val="128"/>
    </font>
    <font>
      <sz val="11"/>
      <color rgb="FFFF0000"/>
      <name val="ＭＳ Ｐゴシック"/>
      <family val="3"/>
      <charset val="128"/>
    </font>
    <font>
      <strike/>
      <sz val="11"/>
      <name val="ＭＳ Ｐゴシック"/>
      <family val="3"/>
      <charset val="128"/>
    </font>
    <font>
      <b/>
      <sz val="12"/>
      <color theme="1"/>
      <name val="ＭＳ Ｐゴシック"/>
      <family val="3"/>
      <charset val="128"/>
    </font>
    <font>
      <u/>
      <sz val="11"/>
      <name val="ＭＳ Ｐゴシック"/>
      <family val="3"/>
      <charset val="128"/>
    </font>
    <font>
      <b/>
      <sz val="14"/>
      <name val="ＭＳ Ｐゴシック"/>
      <family val="3"/>
      <charset val="128"/>
    </font>
    <font>
      <sz val="7"/>
      <name val="ＭＳ Ｐゴシック"/>
      <family val="3"/>
      <charset val="128"/>
    </font>
    <font>
      <sz val="11"/>
      <color theme="1"/>
      <name val="ＭＳ ゴシック"/>
      <family val="3"/>
      <charset val="128"/>
    </font>
    <font>
      <b/>
      <sz val="18"/>
      <color theme="1"/>
      <name val="ＭＳ ゴシック"/>
      <family val="3"/>
      <charset val="128"/>
    </font>
    <font>
      <sz val="10.5"/>
      <color theme="1"/>
      <name val="ＭＳ ゴシック"/>
      <family val="3"/>
      <charset val="128"/>
    </font>
    <font>
      <sz val="14"/>
      <color theme="1"/>
      <name val="ＭＳ Ｐゴシック"/>
      <family val="3"/>
      <charset val="128"/>
    </font>
    <font>
      <sz val="22"/>
      <color theme="1"/>
      <name val="ＭＳ Ｐゴシック"/>
      <family val="3"/>
      <charset val="128"/>
    </font>
    <font>
      <sz val="12"/>
      <color theme="1"/>
      <name val="ＭＳ Ｐゴシック"/>
      <family val="3"/>
      <charset val="128"/>
    </font>
    <font>
      <sz val="11"/>
      <color indexed="8"/>
      <name val="ＭＳ Ｐゴシック"/>
      <family val="3"/>
      <charset val="128"/>
    </font>
    <font>
      <sz val="12"/>
      <color indexed="8"/>
      <name val="ＭＳ Ｐゴシック"/>
      <family val="3"/>
      <charset val="128"/>
    </font>
    <font>
      <sz val="11"/>
      <color theme="1"/>
      <name val="ＭＳ Ｐゴシック"/>
      <family val="3"/>
      <charset val="128"/>
      <scheme val="minor"/>
    </font>
    <font>
      <sz val="11"/>
      <name val="メイリオ"/>
      <family val="3"/>
      <charset val="128"/>
    </font>
    <font>
      <sz val="12"/>
      <name val="ＭＳ Ｐゴシック"/>
      <family val="3"/>
      <charset val="128"/>
    </font>
    <font>
      <sz val="10"/>
      <name val="ＭＳ Ｐ明朝"/>
      <family val="1"/>
      <charset val="128"/>
    </font>
    <font>
      <sz val="6"/>
      <name val="游ゴシック"/>
      <family val="3"/>
      <charset val="128"/>
    </font>
    <font>
      <sz val="9"/>
      <name val="メイリオ"/>
      <family val="3"/>
      <charset val="128"/>
    </font>
    <font>
      <sz val="9"/>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1"/>
      <name val="ＭＳ Ｐ明朝"/>
      <family val="1"/>
      <charset val="128"/>
    </font>
    <font>
      <sz val="11"/>
      <color theme="1"/>
      <name val="ＭＳ Ｐ明朝"/>
      <family val="1"/>
      <charset val="128"/>
    </font>
    <font>
      <sz val="11"/>
      <color theme="1"/>
      <name val="メイリオ"/>
      <family val="3"/>
      <charset val="128"/>
    </font>
    <font>
      <sz val="9"/>
      <color theme="1"/>
      <name val="ＭＳ Ｐゴシック"/>
      <family val="3"/>
      <charset val="128"/>
    </font>
    <font>
      <sz val="7"/>
      <name val="ＭＳ Ｐ明朝"/>
      <family val="1"/>
      <charset val="128"/>
    </font>
    <font>
      <sz val="14"/>
      <color theme="1"/>
      <name val="ＭＳ Ｐ明朝"/>
      <family val="1"/>
      <charset val="128"/>
    </font>
    <font>
      <sz val="18"/>
      <color theme="1"/>
      <name val="ＭＳ Ｐ明朝"/>
      <family val="1"/>
      <charset val="128"/>
    </font>
    <font>
      <sz val="12"/>
      <name val="ＭＳ Ｐ明朝"/>
      <family val="1"/>
      <charset val="128"/>
    </font>
    <font>
      <b/>
      <sz val="9"/>
      <color indexed="81"/>
      <name val="MS P ゴシック"/>
      <family val="3"/>
      <charset val="128"/>
    </font>
    <font>
      <sz val="11.5"/>
      <name val="ＭＳ Ｐ明朝"/>
      <family val="1"/>
      <charset val="128"/>
    </font>
    <font>
      <sz val="18"/>
      <name val="ＭＳ Ｐ明朝"/>
      <family val="1"/>
      <charset val="128"/>
    </font>
    <font>
      <sz val="11"/>
      <name val="ＭＳ Ｐゴシック"/>
      <family val="3"/>
      <charset val="128"/>
      <scheme val="minor"/>
    </font>
    <font>
      <sz val="14"/>
      <name val="ＭＳ Ｐゴシック"/>
      <family val="3"/>
      <charset val="128"/>
    </font>
    <font>
      <sz val="14"/>
      <name val="ＭＳ Ｐ明朝"/>
      <family val="1"/>
      <charset val="128"/>
    </font>
    <font>
      <sz val="8"/>
      <name val="ＭＳ Ｐ明朝"/>
      <family val="1"/>
      <charset val="128"/>
    </font>
    <font>
      <sz val="11"/>
      <color theme="0"/>
      <name val="メイリオ"/>
      <family val="3"/>
      <charset val="128"/>
    </font>
    <font>
      <sz val="12"/>
      <name val="ＭＳ ゴシック"/>
      <family val="3"/>
      <charset val="128"/>
    </font>
    <font>
      <sz val="11"/>
      <name val="ＭＳ ゴシック"/>
      <family val="3"/>
      <charset val="128"/>
    </font>
    <font>
      <sz val="14"/>
      <color indexed="8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E6E6"/>
        <bgColor indexed="64"/>
      </patternFill>
    </fill>
    <fill>
      <patternFill patternType="solid">
        <fgColor rgb="FFAEAAAA"/>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thin">
        <color indexed="64"/>
      </right>
      <top style="dotted">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28" fillId="0" borderId="0">
      <alignment vertical="center"/>
    </xf>
    <xf numFmtId="0" fontId="28" fillId="0" borderId="0"/>
    <xf numFmtId="0" fontId="28" fillId="0" borderId="0">
      <alignment vertical="center"/>
    </xf>
    <xf numFmtId="38" fontId="2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34">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right" vertical="center"/>
    </xf>
    <xf numFmtId="0" fontId="0" fillId="0" borderId="9" xfId="0" applyBorder="1">
      <alignment vertical="center"/>
    </xf>
    <xf numFmtId="0" fontId="0" fillId="0" borderId="10" xfId="0" applyBorder="1">
      <alignment vertical="center"/>
    </xf>
    <xf numFmtId="0" fontId="3" fillId="0" borderId="3" xfId="0" applyFont="1" applyBorder="1" applyAlignment="1">
      <alignment horizontal="right" vertical="center"/>
    </xf>
    <xf numFmtId="0" fontId="6" fillId="0" borderId="1" xfId="0" applyFont="1" applyBorder="1">
      <alignment vertical="center"/>
    </xf>
    <xf numFmtId="0" fontId="0" fillId="0" borderId="7" xfId="0" applyBorder="1" applyAlignment="1">
      <alignment horizontal="right" vertical="center"/>
    </xf>
    <xf numFmtId="0" fontId="3" fillId="0" borderId="20" xfId="0" applyFont="1" applyBorder="1" applyAlignment="1">
      <alignment horizontal="right" vertical="center"/>
    </xf>
    <xf numFmtId="0" fontId="5" fillId="2" borderId="7" xfId="0" applyFont="1" applyFill="1" applyBorder="1">
      <alignment vertical="center"/>
    </xf>
    <xf numFmtId="0" fontId="5" fillId="2" borderId="0" xfId="0" applyFont="1" applyFill="1" applyBorder="1">
      <alignment vertical="center"/>
    </xf>
    <xf numFmtId="0" fontId="0" fillId="0" borderId="0" xfId="0" applyFill="1" applyBorder="1">
      <alignment vertical="center"/>
    </xf>
    <xf numFmtId="38" fontId="4" fillId="0" borderId="0" xfId="1" applyFont="1" applyFill="1" applyBorder="1">
      <alignment vertical="center"/>
    </xf>
    <xf numFmtId="0" fontId="0" fillId="0" borderId="13" xfId="0"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11" fillId="0" borderId="12" xfId="0" applyFont="1" applyFill="1" applyBorder="1" applyAlignment="1">
      <alignment vertical="center"/>
    </xf>
    <xf numFmtId="0" fontId="0" fillId="0" borderId="12" xfId="0" applyFill="1" applyBorder="1">
      <alignment vertical="center"/>
    </xf>
    <xf numFmtId="0" fontId="6" fillId="0" borderId="12" xfId="0" applyFont="1" applyFill="1" applyBorder="1">
      <alignment vertical="center"/>
    </xf>
    <xf numFmtId="0" fontId="3" fillId="0" borderId="10" xfId="0" applyFont="1" applyBorder="1" applyAlignment="1">
      <alignment horizontal="right" vertical="center"/>
    </xf>
    <xf numFmtId="0" fontId="3" fillId="0" borderId="25" xfId="0" applyFont="1" applyBorder="1" applyAlignment="1">
      <alignment horizontal="right" vertical="center"/>
    </xf>
    <xf numFmtId="0" fontId="5" fillId="0" borderId="12" xfId="0" applyFont="1" applyFill="1" applyBorder="1">
      <alignment vertical="center"/>
    </xf>
    <xf numFmtId="0" fontId="6" fillId="0" borderId="12" xfId="0" applyFont="1" applyBorder="1" applyAlignment="1">
      <alignment vertical="center" wrapText="1"/>
    </xf>
    <xf numFmtId="0" fontId="6" fillId="0" borderId="20"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8" xfId="0" applyFont="1" applyBorder="1" applyAlignment="1">
      <alignment horizontal="right" vertical="center" wrapText="1"/>
    </xf>
    <xf numFmtId="0" fontId="5" fillId="0" borderId="0" xfId="0" applyFont="1" applyFill="1" applyBorder="1">
      <alignment vertical="center"/>
    </xf>
    <xf numFmtId="0" fontId="5" fillId="0" borderId="0" xfId="0" applyFont="1" applyFill="1" applyBorder="1" applyAlignment="1">
      <alignment horizontal="left" vertical="center"/>
    </xf>
    <xf numFmtId="0" fontId="5" fillId="0" borderId="0" xfId="0" applyFont="1" applyBorder="1">
      <alignment vertical="center"/>
    </xf>
    <xf numFmtId="0" fontId="5" fillId="0" borderId="17" xfId="0" applyFont="1" applyBorder="1">
      <alignment vertical="center"/>
    </xf>
    <xf numFmtId="0" fontId="0" fillId="0" borderId="15" xfId="0" applyBorder="1">
      <alignment vertical="center"/>
    </xf>
    <xf numFmtId="0" fontId="10" fillId="0" borderId="0" xfId="0" applyFont="1" applyFill="1" applyBorder="1" applyAlignment="1">
      <alignment vertical="center"/>
    </xf>
    <xf numFmtId="0" fontId="6" fillId="0" borderId="13" xfId="0" applyFont="1" applyFill="1" applyBorder="1">
      <alignment vertical="center"/>
    </xf>
    <xf numFmtId="0" fontId="0" fillId="0" borderId="12" xfId="0" applyBorder="1">
      <alignment vertical="center"/>
    </xf>
    <xf numFmtId="0" fontId="0" fillId="0" borderId="8" xfId="0" applyBorder="1">
      <alignmen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38" fontId="4" fillId="0" borderId="8" xfId="1" applyFont="1" applyBorder="1" applyAlignment="1">
      <alignment vertical="center"/>
    </xf>
    <xf numFmtId="38" fontId="4" fillId="0" borderId="6" xfId="1" applyFont="1" applyBorder="1" applyAlignment="1">
      <alignment vertical="center"/>
    </xf>
    <xf numFmtId="0" fontId="0" fillId="0" borderId="2" xfId="0" applyFill="1" applyBorder="1" applyAlignment="1">
      <alignment vertical="center"/>
    </xf>
    <xf numFmtId="0" fontId="3" fillId="0" borderId="3" xfId="0" applyFont="1" applyFill="1" applyBorder="1" applyAlignment="1">
      <alignment horizontal="right" vertical="center"/>
    </xf>
    <xf numFmtId="0" fontId="0" fillId="0" borderId="8" xfId="0" applyFill="1" applyBorder="1">
      <alignment vertical="center"/>
    </xf>
    <xf numFmtId="38" fontId="4" fillId="0" borderId="8" xfId="1" applyFont="1" applyFill="1" applyBorder="1" applyAlignment="1">
      <alignment vertical="center"/>
    </xf>
    <xf numFmtId="0" fontId="0" fillId="0" borderId="5" xfId="0" applyFill="1" applyBorder="1">
      <alignment vertical="center"/>
    </xf>
    <xf numFmtId="38" fontId="4" fillId="0" borderId="6" xfId="1" applyFont="1" applyFill="1" applyBorder="1" applyAlignment="1">
      <alignment vertical="center"/>
    </xf>
    <xf numFmtId="0" fontId="0" fillId="0" borderId="7"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0" fillId="0" borderId="1" xfId="0" applyFill="1" applyBorder="1">
      <alignment vertical="center"/>
    </xf>
    <xf numFmtId="0" fontId="0" fillId="0" borderId="2" xfId="0" applyFill="1" applyBorder="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0" fillId="0" borderId="32" xfId="0" applyBorder="1">
      <alignment vertical="center"/>
    </xf>
    <xf numFmtId="0" fontId="0" fillId="0" borderId="33" xfId="0" applyBorder="1">
      <alignment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5" fillId="3" borderId="7" xfId="0" applyFont="1" applyFill="1" applyBorder="1">
      <alignment vertical="center"/>
    </xf>
    <xf numFmtId="0" fontId="0" fillId="0" borderId="3" xfId="0"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0" fontId="0" fillId="0" borderId="4" xfId="0" applyFill="1" applyBorder="1">
      <alignment vertical="center"/>
    </xf>
    <xf numFmtId="0" fontId="5" fillId="0" borderId="7" xfId="0" applyFont="1" applyFill="1" applyBorder="1">
      <alignment vertical="center"/>
    </xf>
    <xf numFmtId="0" fontId="3" fillId="0" borderId="12" xfId="0" applyFont="1" applyFill="1" applyBorder="1" applyAlignment="1">
      <alignment horizontal="right" vertical="center"/>
    </xf>
    <xf numFmtId="0" fontId="3" fillId="0" borderId="0" xfId="0" applyFont="1" applyFill="1" applyBorder="1" applyAlignment="1">
      <alignment horizontal="right" vertical="center"/>
    </xf>
    <xf numFmtId="0" fontId="6" fillId="0" borderId="0" xfId="0" applyFont="1" applyBorder="1" applyAlignment="1">
      <alignment horizontal="right" vertical="center" wrapText="1"/>
    </xf>
    <xf numFmtId="0" fontId="6" fillId="0" borderId="12"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wrapText="1"/>
    </xf>
    <xf numFmtId="0" fontId="6" fillId="0" borderId="15" xfId="0" applyFont="1" applyBorder="1" applyAlignment="1">
      <alignment vertical="center"/>
    </xf>
    <xf numFmtId="0" fontId="6" fillId="0" borderId="20" xfId="0" applyFont="1" applyBorder="1" applyAlignment="1">
      <alignment vertical="center"/>
    </xf>
    <xf numFmtId="0" fontId="6" fillId="0" borderId="8" xfId="0" applyFont="1" applyBorder="1" applyAlignment="1">
      <alignment vertical="center"/>
    </xf>
    <xf numFmtId="0" fontId="6" fillId="0" borderId="21" xfId="0" applyFont="1" applyBorder="1" applyAlignment="1">
      <alignment vertical="center"/>
    </xf>
    <xf numFmtId="0" fontId="0" fillId="0" borderId="35" xfId="0" applyBorder="1">
      <alignment vertical="center"/>
    </xf>
    <xf numFmtId="0" fontId="3" fillId="0" borderId="37" xfId="0" applyFont="1" applyBorder="1" applyAlignment="1">
      <alignment horizontal="right" vertical="center"/>
    </xf>
    <xf numFmtId="0" fontId="0" fillId="0" borderId="36" xfId="0" applyFill="1" applyBorder="1" applyAlignment="1">
      <alignment vertical="center"/>
    </xf>
    <xf numFmtId="0" fontId="0" fillId="0" borderId="37" xfId="0" applyFill="1" applyBorder="1" applyAlignment="1">
      <alignment vertical="center"/>
    </xf>
    <xf numFmtId="0" fontId="3" fillId="4" borderId="1" xfId="0" applyFont="1" applyFill="1" applyBorder="1" applyAlignment="1">
      <alignment vertical="center"/>
    </xf>
    <xf numFmtId="0" fontId="3" fillId="4" borderId="2" xfId="0" applyFont="1" applyFill="1" applyBorder="1" applyAlignment="1">
      <alignment vertical="center"/>
    </xf>
    <xf numFmtId="0" fontId="0" fillId="4" borderId="1" xfId="0" applyFill="1" applyBorder="1">
      <alignment vertical="center"/>
    </xf>
    <xf numFmtId="0" fontId="0" fillId="4" borderId="2" xfId="0" applyFill="1" applyBorder="1">
      <alignment vertical="center"/>
    </xf>
    <xf numFmtId="0" fontId="8" fillId="4" borderId="2" xfId="0" applyFont="1" applyFill="1" applyBorder="1">
      <alignment vertical="center"/>
    </xf>
    <xf numFmtId="0" fontId="8" fillId="4" borderId="3" xfId="0" applyFont="1" applyFill="1" applyBorder="1">
      <alignment vertical="center"/>
    </xf>
    <xf numFmtId="0" fontId="3" fillId="4" borderId="3" xfId="0" applyFont="1" applyFill="1" applyBorder="1" applyAlignment="1">
      <alignment horizontal="right" vertical="center"/>
    </xf>
    <xf numFmtId="0" fontId="3" fillId="4" borderId="35" xfId="0" applyFont="1" applyFill="1" applyBorder="1" applyAlignment="1">
      <alignment vertical="center"/>
    </xf>
    <xf numFmtId="0" fontId="3" fillId="4" borderId="36" xfId="0" applyFont="1" applyFill="1" applyBorder="1" applyAlignment="1">
      <alignment vertical="center"/>
    </xf>
    <xf numFmtId="0" fontId="0" fillId="4" borderId="35" xfId="0" applyFill="1" applyBorder="1">
      <alignment vertical="center"/>
    </xf>
    <xf numFmtId="0" fontId="0" fillId="4" borderId="36" xfId="0" applyFill="1" applyBorder="1">
      <alignment vertical="center"/>
    </xf>
    <xf numFmtId="0" fontId="8" fillId="4" borderId="36" xfId="0" applyFont="1" applyFill="1" applyBorder="1">
      <alignment vertical="center"/>
    </xf>
    <xf numFmtId="0" fontId="8" fillId="4" borderId="37" xfId="0" applyFont="1" applyFill="1" applyBorder="1">
      <alignment vertical="center"/>
    </xf>
    <xf numFmtId="0" fontId="3" fillId="4" borderId="37" xfId="0" applyFont="1" applyFill="1" applyBorder="1" applyAlignment="1">
      <alignment horizontal="right" vertical="center"/>
    </xf>
    <xf numFmtId="0" fontId="3" fillId="4" borderId="2" xfId="0" applyFont="1" applyFill="1" applyBorder="1" applyAlignment="1">
      <alignment horizontal="right" vertical="center"/>
    </xf>
    <xf numFmtId="0" fontId="3" fillId="4" borderId="3" xfId="0" applyFont="1" applyFill="1" applyBorder="1" applyAlignment="1">
      <alignment vertical="center"/>
    </xf>
    <xf numFmtId="0" fontId="3" fillId="4" borderId="36" xfId="0" applyFont="1" applyFill="1" applyBorder="1" applyAlignment="1">
      <alignment horizontal="right" vertical="center"/>
    </xf>
    <xf numFmtId="0" fontId="3" fillId="4" borderId="37" xfId="0" applyFont="1" applyFill="1" applyBorder="1" applyAlignment="1">
      <alignment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3" fillId="0" borderId="0" xfId="0" applyFont="1" applyBorder="1" applyAlignment="1">
      <alignment horizontal="center" vertical="center"/>
    </xf>
    <xf numFmtId="38" fontId="4" fillId="0" borderId="8" xfId="1" applyFont="1" applyFill="1" applyBorder="1" applyAlignment="1">
      <alignment horizontal="center" vertical="center"/>
    </xf>
    <xf numFmtId="38" fontId="1" fillId="0" borderId="5" xfId="1" applyFont="1" applyFill="1" applyBorder="1" applyAlignment="1">
      <alignment horizontal="center" vertical="center"/>
    </xf>
    <xf numFmtId="0" fontId="0" fillId="0" borderId="8" xfId="0" applyFont="1" applyBorder="1">
      <alignment vertical="center"/>
    </xf>
    <xf numFmtId="0" fontId="14" fillId="0" borderId="0" xfId="0" applyFont="1" applyBorder="1">
      <alignment vertical="center"/>
    </xf>
    <xf numFmtId="0" fontId="14" fillId="0" borderId="0" xfId="0" applyFont="1">
      <alignment vertical="center"/>
    </xf>
    <xf numFmtId="0" fontId="0" fillId="0" borderId="2" xfId="0" applyFont="1" applyBorder="1">
      <alignment vertical="center"/>
    </xf>
    <xf numFmtId="0" fontId="0" fillId="0" borderId="5" xfId="0" applyFont="1" applyBorder="1">
      <alignment vertical="center"/>
    </xf>
    <xf numFmtId="0" fontId="15" fillId="0" borderId="8" xfId="0" applyFont="1" applyBorder="1">
      <alignment vertical="center"/>
    </xf>
    <xf numFmtId="0" fontId="0" fillId="0" borderId="6" xfId="0" applyFont="1" applyBorder="1">
      <alignment vertical="center"/>
    </xf>
    <xf numFmtId="0" fontId="8" fillId="0" borderId="2" xfId="0" applyFont="1" applyFill="1" applyBorder="1">
      <alignment vertical="center"/>
    </xf>
    <xf numFmtId="0" fontId="8" fillId="0" borderId="3" xfId="0" applyFont="1" applyFill="1" applyBorder="1">
      <alignment vertical="center"/>
    </xf>
    <xf numFmtId="0" fontId="8" fillId="0" borderId="38" xfId="0" applyFont="1" applyFill="1" applyBorder="1">
      <alignment vertical="center"/>
    </xf>
    <xf numFmtId="0" fontId="8" fillId="0" borderId="39" xfId="0" applyFont="1" applyFill="1" applyBorder="1">
      <alignment vertical="center"/>
    </xf>
    <xf numFmtId="0" fontId="8" fillId="0" borderId="40" xfId="0" applyFont="1" applyFill="1" applyBorder="1">
      <alignment vertical="center"/>
    </xf>
    <xf numFmtId="0" fontId="8" fillId="0" borderId="1" xfId="0" applyFont="1" applyFill="1" applyBorder="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0" xfId="0" applyBorder="1" applyAlignment="1">
      <alignment horizontal="right" vertical="center"/>
    </xf>
    <xf numFmtId="0" fontId="5" fillId="3" borderId="0" xfId="0" applyFont="1" applyFill="1">
      <alignment vertical="center"/>
    </xf>
    <xf numFmtId="0" fontId="16" fillId="0" borderId="0" xfId="0" applyFont="1" applyBorder="1" applyAlignment="1">
      <alignment vertical="center"/>
    </xf>
    <xf numFmtId="0" fontId="4" fillId="0" borderId="0" xfId="0" applyFont="1" applyBorder="1">
      <alignment vertical="center"/>
    </xf>
    <xf numFmtId="38" fontId="4" fillId="0" borderId="0" xfId="1" applyFont="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6"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pplyBorder="1">
      <alignment vertical="center"/>
    </xf>
    <xf numFmtId="0" fontId="8" fillId="2" borderId="10" xfId="0" applyFont="1" applyFill="1" applyBorder="1">
      <alignment vertical="center"/>
    </xf>
    <xf numFmtId="0" fontId="8" fillId="2" borderId="25" xfId="0" applyFont="1" applyFill="1" applyBorder="1">
      <alignment vertical="center"/>
    </xf>
    <xf numFmtId="38" fontId="4" fillId="0" borderId="0" xfId="1" applyFont="1" applyBorder="1">
      <alignmen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 xfId="0" applyBorder="1">
      <alignment vertical="center"/>
    </xf>
    <xf numFmtId="38" fontId="4" fillId="0" borderId="34" xfId="1" applyFont="1" applyFill="1" applyBorder="1" applyAlignment="1">
      <alignment vertical="center"/>
    </xf>
    <xf numFmtId="0" fontId="0" fillId="0" borderId="0" xfId="0" applyFont="1" applyBorder="1">
      <alignment vertical="center"/>
    </xf>
    <xf numFmtId="0" fontId="0" fillId="0" borderId="0" xfId="0" applyFont="1">
      <alignment vertical="center"/>
    </xf>
    <xf numFmtId="0" fontId="15" fillId="0" borderId="0" xfId="0" applyFont="1" applyBorder="1">
      <alignment vertical="center"/>
    </xf>
    <xf numFmtId="0" fontId="6" fillId="0" borderId="21" xfId="0" applyFont="1" applyBorder="1" applyAlignment="1">
      <alignment vertical="center" wrapText="1"/>
    </xf>
    <xf numFmtId="0" fontId="8" fillId="2" borderId="10" xfId="0" applyFont="1" applyFill="1" applyBorder="1">
      <alignment vertical="center"/>
    </xf>
    <xf numFmtId="0" fontId="8" fillId="2" borderId="25" xfId="0" applyFont="1" applyFill="1"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pplyBorder="1">
      <alignment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pplyBorder="1">
      <alignment vertical="center"/>
    </xf>
    <xf numFmtId="0" fontId="8" fillId="2" borderId="10" xfId="0" applyFont="1" applyFill="1" applyBorder="1">
      <alignment vertical="center"/>
    </xf>
    <xf numFmtId="0" fontId="8" fillId="2" borderId="25" xfId="0" applyFont="1" applyFill="1" applyBorder="1">
      <alignment vertical="center"/>
    </xf>
    <xf numFmtId="0" fontId="0" fillId="0" borderId="2" xfId="0" applyBorder="1" applyAlignment="1">
      <alignment horizontal="center" vertical="center"/>
    </xf>
    <xf numFmtId="0" fontId="0" fillId="4" borderId="37" xfId="0" applyFill="1" applyBorder="1">
      <alignment vertical="center"/>
    </xf>
    <xf numFmtId="38" fontId="4" fillId="0" borderId="0" xfId="1" applyFont="1" applyFill="1" applyBorder="1" applyAlignment="1">
      <alignment vertical="center"/>
    </xf>
    <xf numFmtId="38" fontId="4" fillId="0" borderId="15" xfId="1" applyFont="1" applyFill="1" applyBorder="1" applyAlignment="1">
      <alignment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5" borderId="0" xfId="0" applyFill="1" applyBorder="1">
      <alignment vertical="center"/>
    </xf>
    <xf numFmtId="0" fontId="0" fillId="0" borderId="12" xfId="0" applyFont="1" applyBorder="1">
      <alignment vertical="center"/>
    </xf>
    <xf numFmtId="0" fontId="0" fillId="0" borderId="7" xfId="0" applyFont="1" applyFill="1" applyBorder="1" applyAlignment="1">
      <alignment vertical="center"/>
    </xf>
    <xf numFmtId="0" fontId="0" fillId="0" borderId="19" xfId="0" applyFont="1" applyBorder="1">
      <alignment vertical="center"/>
    </xf>
    <xf numFmtId="0" fontId="0" fillId="0" borderId="19" xfId="0" applyFont="1" applyFill="1" applyBorder="1">
      <alignment vertical="center"/>
    </xf>
    <xf numFmtId="0" fontId="0" fillId="0" borderId="12" xfId="0" applyFont="1" applyFill="1" applyBorder="1" applyAlignment="1">
      <alignment vertical="center"/>
    </xf>
    <xf numFmtId="0" fontId="0" fillId="0" borderId="19" xfId="0" applyFont="1" applyFill="1" applyBorder="1" applyAlignment="1">
      <alignment vertical="center"/>
    </xf>
    <xf numFmtId="0" fontId="0" fillId="0" borderId="12" xfId="0" applyFont="1" applyBorder="1" applyAlignment="1">
      <alignment vertical="center" shrinkToFit="1"/>
    </xf>
    <xf numFmtId="0" fontId="0" fillId="0" borderId="32" xfId="0" applyFont="1" applyBorder="1" applyAlignment="1">
      <alignment vertical="center" shrinkToFit="1"/>
    </xf>
    <xf numFmtId="0" fontId="0" fillId="0" borderId="0" xfId="0" applyFont="1" applyBorder="1" applyAlignment="1">
      <alignment vertical="center" shrinkToFit="1"/>
    </xf>
    <xf numFmtId="0" fontId="0" fillId="0" borderId="45" xfId="0" applyFont="1" applyBorder="1" applyAlignment="1">
      <alignment vertical="center" shrinkToFit="1"/>
    </xf>
    <xf numFmtId="0" fontId="0" fillId="0" borderId="7" xfId="0" applyFont="1" applyFill="1" applyBorder="1">
      <alignment vertical="center"/>
    </xf>
    <xf numFmtId="0" fontId="0" fillId="0" borderId="7" xfId="0" applyFont="1" applyBorder="1" applyAlignment="1">
      <alignment vertical="center" shrinkToFit="1"/>
    </xf>
    <xf numFmtId="0" fontId="0" fillId="0" borderId="15" xfId="0" applyFont="1" applyBorder="1" applyAlignment="1">
      <alignment vertical="center" shrinkToFit="1"/>
    </xf>
    <xf numFmtId="0" fontId="0" fillId="0" borderId="26" xfId="0" applyFont="1" applyBorder="1" applyAlignment="1">
      <alignment vertical="center" shrinkToFit="1"/>
    </xf>
    <xf numFmtId="0" fontId="0" fillId="0" borderId="5" xfId="0"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horizontal="right" vertical="center"/>
    </xf>
    <xf numFmtId="0" fontId="0" fillId="0" borderId="6" xfId="0" applyFill="1" applyBorder="1" applyAlignment="1">
      <alignment horizontal="right" vertical="center"/>
    </xf>
    <xf numFmtId="0" fontId="0" fillId="0" borderId="0" xfId="0" applyBorder="1">
      <alignment vertical="center"/>
    </xf>
    <xf numFmtId="0" fontId="0" fillId="0" borderId="7" xfId="0" applyBorder="1">
      <alignment vertical="center"/>
    </xf>
    <xf numFmtId="0" fontId="0" fillId="0" borderId="0" xfId="0" applyBorder="1">
      <alignment vertical="center"/>
    </xf>
    <xf numFmtId="0" fontId="3" fillId="0" borderId="20" xfId="0" applyFont="1" applyFill="1" applyBorder="1" applyAlignment="1">
      <alignment horizontal="right" vertical="center"/>
    </xf>
    <xf numFmtId="0" fontId="3" fillId="0" borderId="19" xfId="0" applyFont="1" applyFill="1" applyBorder="1" applyAlignment="1">
      <alignment horizontal="right" vertical="center"/>
    </xf>
    <xf numFmtId="0" fontId="0" fillId="0" borderId="12" xfId="0" applyFill="1" applyBorder="1" applyAlignment="1">
      <alignment vertical="center"/>
    </xf>
    <xf numFmtId="0" fontId="0" fillId="0" borderId="7" xfId="0" applyFill="1" applyBorder="1">
      <alignment vertical="center"/>
    </xf>
    <xf numFmtId="0" fontId="0" fillId="0" borderId="26" xfId="0" applyFill="1" applyBorder="1">
      <alignment vertical="center"/>
    </xf>
    <xf numFmtId="0" fontId="0" fillId="0" borderId="15" xfId="0" applyFill="1" applyBorder="1" applyAlignment="1">
      <alignment vertical="center"/>
    </xf>
    <xf numFmtId="0" fontId="0" fillId="0" borderId="21" xfId="0" applyFill="1" applyBorder="1" applyAlignment="1">
      <alignment vertical="center"/>
    </xf>
    <xf numFmtId="0" fontId="0" fillId="0" borderId="0" xfId="0" applyBorder="1">
      <alignment vertical="center"/>
    </xf>
    <xf numFmtId="0" fontId="0" fillId="0" borderId="19" xfId="0" applyFont="1" applyBorder="1" applyAlignment="1">
      <alignment vertical="center" shrinkToFit="1"/>
    </xf>
    <xf numFmtId="0" fontId="6" fillId="0" borderId="5" xfId="0" applyFont="1" applyBorder="1" applyAlignment="1">
      <alignment vertical="center" wrapText="1"/>
    </xf>
    <xf numFmtId="0" fontId="6" fillId="0" borderId="6" xfId="0" applyFont="1" applyBorder="1" applyAlignment="1">
      <alignment vertical="center" wrapText="1"/>
    </xf>
    <xf numFmtId="38" fontId="1" fillId="0" borderId="0" xfId="1" applyFont="1" applyFill="1" applyBorder="1" applyAlignment="1">
      <alignment horizontal="center" vertical="center"/>
    </xf>
    <xf numFmtId="0" fontId="0" fillId="0" borderId="8" xfId="0" applyBorder="1" applyAlignment="1">
      <alignment horizontal="right" vertical="center"/>
    </xf>
    <xf numFmtId="0" fontId="0" fillId="0" borderId="1" xfId="0" applyFill="1" applyBorder="1" applyAlignment="1">
      <alignment vertical="center"/>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38" fontId="0" fillId="0" borderId="0" xfId="0" applyNumberFormat="1">
      <alignment vertical="center"/>
    </xf>
    <xf numFmtId="0" fontId="0" fillId="0" borderId="21" xfId="0" applyFont="1" applyFill="1" applyBorder="1" applyAlignment="1">
      <alignment vertical="center" shrinkToFit="1"/>
    </xf>
    <xf numFmtId="0" fontId="0" fillId="0" borderId="33" xfId="0" applyFont="1" applyBorder="1" applyAlignment="1">
      <alignment vertical="center" shrinkToFit="1"/>
    </xf>
    <xf numFmtId="0" fontId="0" fillId="0" borderId="6" xfId="0" applyFont="1" applyFill="1" applyBorder="1" applyAlignment="1">
      <alignment vertical="center" shrinkToFit="1"/>
    </xf>
    <xf numFmtId="0" fontId="3" fillId="0" borderId="8" xfId="0" applyFont="1" applyFill="1" applyBorder="1" applyAlignment="1">
      <alignment horizontal="right" vertical="center" shrinkToFit="1"/>
    </xf>
    <xf numFmtId="0" fontId="0" fillId="0" borderId="12" xfId="0" applyFont="1" applyFill="1" applyBorder="1">
      <alignment vertical="center"/>
    </xf>
    <xf numFmtId="0" fontId="0" fillId="0" borderId="0" xfId="0" applyFont="1" applyFill="1" applyBorder="1" applyAlignment="1">
      <alignment vertical="center" shrinkToFit="1"/>
    </xf>
    <xf numFmtId="0" fontId="0" fillId="0" borderId="32" xfId="0" applyFont="1" applyFill="1" applyBorder="1" applyAlignment="1">
      <alignment vertical="center" shrinkToFit="1"/>
    </xf>
    <xf numFmtId="0" fontId="0" fillId="0" borderId="7" xfId="0" applyBorder="1">
      <alignment vertical="center"/>
    </xf>
    <xf numFmtId="0" fontId="0" fillId="0" borderId="0" xfId="0" applyBorder="1">
      <alignment vertical="center"/>
    </xf>
    <xf numFmtId="0" fontId="0" fillId="0" borderId="12" xfId="0" applyFont="1" applyBorder="1" applyAlignment="1">
      <alignment vertical="center"/>
    </xf>
    <xf numFmtId="0" fontId="0" fillId="0" borderId="34" xfId="0" applyFont="1" applyFill="1" applyBorder="1">
      <alignment vertical="center"/>
    </xf>
    <xf numFmtId="0" fontId="0" fillId="0" borderId="50" xfId="0" applyFont="1" applyFill="1" applyBorder="1" applyAlignment="1">
      <alignment vertical="center" shrinkToFit="1"/>
    </xf>
    <xf numFmtId="0" fontId="0" fillId="0" borderId="45" xfId="0" applyFont="1" applyFill="1" applyBorder="1" applyAlignment="1">
      <alignment vertical="center" shrinkToFit="1"/>
    </xf>
    <xf numFmtId="0" fontId="0" fillId="0" borderId="6" xfId="0" applyFont="1" applyFill="1" applyBorder="1">
      <alignment vertical="center"/>
    </xf>
    <xf numFmtId="0" fontId="0" fillId="0" borderId="4" xfId="0" applyFont="1" applyFill="1" applyBorder="1" applyAlignment="1">
      <alignment horizontal="center" vertical="center" shrinkToFit="1"/>
    </xf>
    <xf numFmtId="0" fontId="0" fillId="0" borderId="26" xfId="0" applyFont="1" applyFill="1" applyBorder="1" applyAlignment="1">
      <alignment vertical="center" shrinkToFit="1"/>
    </xf>
    <xf numFmtId="38" fontId="4" fillId="0" borderId="21" xfId="1" applyFont="1" applyFill="1" applyBorder="1" applyAlignment="1">
      <alignment vertical="center"/>
    </xf>
    <xf numFmtId="0" fontId="0" fillId="0" borderId="26" xfId="0" applyFont="1" applyFill="1" applyBorder="1" applyAlignment="1">
      <alignment horizontal="center" vertical="center" shrinkToFit="1"/>
    </xf>
    <xf numFmtId="0" fontId="6" fillId="0" borderId="1" xfId="0" applyFont="1" applyFill="1" applyBorder="1">
      <alignment vertical="center"/>
    </xf>
    <xf numFmtId="0" fontId="0" fillId="0" borderId="15" xfId="0" applyFont="1" applyFill="1" applyBorder="1" applyAlignment="1">
      <alignment vertical="center" shrinkToFit="1"/>
    </xf>
    <xf numFmtId="38" fontId="4" fillId="0" borderId="49" xfId="1" applyFont="1" applyFill="1" applyBorder="1" applyAlignment="1">
      <alignment vertical="center"/>
    </xf>
    <xf numFmtId="0" fontId="3" fillId="0" borderId="20" xfId="0" applyFont="1" applyFill="1" applyBorder="1" applyAlignment="1">
      <alignment horizontal="right" vertical="center" shrinkToFit="1"/>
    </xf>
    <xf numFmtId="0" fontId="0" fillId="0" borderId="48" xfId="0" applyFont="1" applyFill="1" applyBorder="1">
      <alignment vertical="center"/>
    </xf>
    <xf numFmtId="0" fontId="0" fillId="0" borderId="0" xfId="0" applyAlignment="1">
      <alignment vertical="center" shrinkToFit="1"/>
    </xf>
    <xf numFmtId="0" fontId="3" fillId="0" borderId="12" xfId="0" applyFont="1" applyFill="1" applyBorder="1" applyAlignment="1">
      <alignment horizontal="right" vertical="center" shrinkToFit="1"/>
    </xf>
    <xf numFmtId="0" fontId="0" fillId="0" borderId="8" xfId="0" applyFill="1" applyBorder="1" applyAlignment="1">
      <alignment horizontal="right" vertical="center"/>
    </xf>
    <xf numFmtId="38" fontId="4" fillId="0" borderId="34" xfId="1" applyNumberFormat="1" applyFont="1" applyFill="1" applyBorder="1" applyAlignment="1">
      <alignment vertical="center"/>
    </xf>
    <xf numFmtId="38" fontId="4" fillId="0" borderId="6" xfId="1" applyNumberFormat="1" applyFont="1" applyFill="1" applyBorder="1" applyAlignment="1">
      <alignment vertical="center"/>
    </xf>
    <xf numFmtId="38" fontId="0" fillId="0" borderId="2" xfId="0" applyNumberFormat="1" applyFont="1" applyBorder="1">
      <alignment vertical="center"/>
    </xf>
    <xf numFmtId="38" fontId="0" fillId="0" borderId="0" xfId="0" applyNumberFormat="1" applyFont="1" applyBorder="1">
      <alignment vertical="center"/>
    </xf>
    <xf numFmtId="38" fontId="3" fillId="0" borderId="3" xfId="0" applyNumberFormat="1" applyFont="1" applyBorder="1" applyAlignment="1">
      <alignment horizontal="right" vertical="center"/>
    </xf>
    <xf numFmtId="38" fontId="0" fillId="0" borderId="0" xfId="0" applyNumberFormat="1" applyFont="1" applyFill="1" applyBorder="1" applyAlignment="1">
      <alignment vertical="center" shrinkToFit="1"/>
    </xf>
    <xf numFmtId="38" fontId="3" fillId="0" borderId="0" xfId="0" applyNumberFormat="1" applyFont="1" applyFill="1" applyBorder="1" applyAlignment="1">
      <alignment horizontal="right" vertical="center"/>
    </xf>
    <xf numFmtId="38" fontId="0" fillId="0" borderId="0" xfId="0" applyNumberFormat="1" applyFont="1" applyFill="1" applyBorder="1" applyAlignment="1">
      <alignment vertical="center"/>
    </xf>
    <xf numFmtId="38" fontId="3" fillId="0" borderId="8" xfId="0" applyNumberFormat="1" applyFont="1" applyFill="1" applyBorder="1" applyAlignment="1">
      <alignment horizontal="right" vertical="center"/>
    </xf>
    <xf numFmtId="38" fontId="0" fillId="0" borderId="2" xfId="0" applyNumberFormat="1" applyFill="1" applyBorder="1" applyAlignment="1">
      <alignment vertical="center"/>
    </xf>
    <xf numFmtId="38" fontId="3" fillId="0" borderId="3" xfId="0" applyNumberFormat="1" applyFont="1" applyFill="1" applyBorder="1" applyAlignment="1">
      <alignment horizontal="right" vertical="center"/>
    </xf>
    <xf numFmtId="38" fontId="4" fillId="0" borderId="6" xfId="1" applyNumberFormat="1" applyFont="1" applyFill="1" applyBorder="1" applyAlignment="1">
      <alignment horizontal="center" vertical="center"/>
    </xf>
    <xf numFmtId="38" fontId="0" fillId="0" borderId="0" xfId="0" applyNumberFormat="1" applyFont="1" applyFill="1" applyBorder="1">
      <alignment vertical="center"/>
    </xf>
    <xf numFmtId="38" fontId="4" fillId="0" borderId="6" xfId="1" applyNumberFormat="1" applyFont="1" applyBorder="1" applyAlignment="1">
      <alignment horizontal="center" vertical="center"/>
    </xf>
    <xf numFmtId="38" fontId="4" fillId="0" borderId="46" xfId="1" applyNumberFormat="1" applyFont="1" applyFill="1" applyBorder="1" applyAlignment="1">
      <alignment vertical="center" shrinkToFit="1"/>
    </xf>
    <xf numFmtId="38" fontId="4" fillId="0" borderId="48" xfId="1" applyNumberFormat="1" applyFont="1" applyFill="1" applyBorder="1" applyAlignment="1">
      <alignment vertical="center" shrinkToFit="1"/>
    </xf>
    <xf numFmtId="0" fontId="0" fillId="0" borderId="16" xfId="0" applyFont="1" applyBorder="1" applyAlignment="1">
      <alignment horizontal="left" vertical="center"/>
    </xf>
    <xf numFmtId="0" fontId="0" fillId="0" borderId="0"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176" fontId="4" fillId="3" borderId="0" xfId="0" applyNumberFormat="1" applyFont="1" applyFill="1" applyBorder="1" applyAlignment="1">
      <alignment horizontal="left" vertical="center"/>
    </xf>
    <xf numFmtId="176" fontId="4" fillId="3" borderId="17" xfId="0" applyNumberFormat="1" applyFont="1" applyFill="1" applyBorder="1" applyAlignment="1">
      <alignment horizontal="left" vertical="center"/>
    </xf>
    <xf numFmtId="176" fontId="4" fillId="3" borderId="15" xfId="0" applyNumberFormat="1" applyFont="1" applyFill="1" applyBorder="1" applyAlignment="1">
      <alignment horizontal="left" vertical="center"/>
    </xf>
    <xf numFmtId="176" fontId="4" fillId="3" borderId="18" xfId="0" applyNumberFormat="1" applyFont="1" applyFill="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38" fontId="4" fillId="0" borderId="7" xfId="0" applyNumberFormat="1" applyFont="1" applyFill="1" applyBorder="1" applyAlignment="1">
      <alignment horizontal="center" vertical="center" shrinkToFit="1"/>
    </xf>
    <xf numFmtId="38" fontId="4" fillId="0" borderId="0" xfId="0" applyNumberFormat="1" applyFont="1" applyFill="1" applyBorder="1" applyAlignment="1">
      <alignment horizontal="center" vertical="center" shrinkToFit="1"/>
    </xf>
    <xf numFmtId="38" fontId="4" fillId="0" borderId="8" xfId="0" applyNumberFormat="1" applyFont="1" applyFill="1" applyBorder="1" applyAlignment="1">
      <alignment horizontal="center" vertical="center" shrinkToFit="1"/>
    </xf>
    <xf numFmtId="38" fontId="0" fillId="4" borderId="1" xfId="0" applyNumberForma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0" borderId="0" xfId="0" applyAlignment="1">
      <alignment horizontal="center" vertical="center"/>
    </xf>
    <xf numFmtId="176" fontId="4" fillId="3" borderId="23" xfId="0" applyNumberFormat="1" applyFont="1" applyFill="1" applyBorder="1" applyAlignment="1">
      <alignment horizontal="lef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pplyBorder="1">
      <alignment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8" xfId="0" applyFont="1" applyFill="1" applyBorder="1" applyAlignment="1">
      <alignment horizontal="left" vertical="center"/>
    </xf>
    <xf numFmtId="0" fontId="12" fillId="0" borderId="0" xfId="0" applyFont="1" applyAlignment="1">
      <alignment horizontal="center" vertical="center"/>
    </xf>
    <xf numFmtId="0" fontId="0" fillId="0" borderId="5" xfId="0" applyBorder="1" applyAlignment="1">
      <alignment horizontal="distributed" vertical="center"/>
    </xf>
    <xf numFmtId="0" fontId="6" fillId="0" borderId="17"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center" vertical="center"/>
    </xf>
    <xf numFmtId="0" fontId="4" fillId="3" borderId="12"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38" fontId="4" fillId="0" borderId="33" xfId="1" applyNumberFormat="1" applyFont="1" applyBorder="1" applyAlignment="1">
      <alignment horizontal="center" vertical="center" shrinkToFit="1"/>
    </xf>
    <xf numFmtId="38" fontId="4" fillId="0" borderId="34" xfId="1" applyNumberFormat="1" applyFont="1" applyBorder="1" applyAlignment="1">
      <alignment horizontal="center" vertical="center" shrinkToFit="1"/>
    </xf>
    <xf numFmtId="38" fontId="4" fillId="0" borderId="47" xfId="1" applyNumberFormat="1" applyFont="1" applyBorder="1" applyAlignment="1">
      <alignment horizontal="center" vertical="center" shrinkToFit="1"/>
    </xf>
    <xf numFmtId="38" fontId="4" fillId="0" borderId="49" xfId="1" applyNumberFormat="1" applyFont="1" applyBorder="1" applyAlignment="1">
      <alignment horizontal="center" vertical="center" shrinkToFit="1"/>
    </xf>
    <xf numFmtId="0" fontId="0" fillId="0" borderId="23" xfId="0" applyBorder="1" applyAlignment="1">
      <alignment horizontal="distributed" vertical="center" wrapText="1"/>
    </xf>
    <xf numFmtId="0" fontId="4" fillId="3" borderId="23" xfId="0" applyFont="1" applyFill="1" applyBorder="1" applyAlignment="1">
      <alignment horizontal="left" vertical="center"/>
    </xf>
    <xf numFmtId="38" fontId="4" fillId="2" borderId="27" xfId="1" applyFont="1" applyFill="1" applyBorder="1" applyAlignment="1">
      <alignment horizontal="center" vertical="center"/>
    </xf>
    <xf numFmtId="38" fontId="4" fillId="2" borderId="28" xfId="1" applyFont="1" applyFill="1" applyBorder="1" applyAlignment="1">
      <alignment horizontal="center" vertical="center"/>
    </xf>
    <xf numFmtId="38" fontId="4" fillId="2" borderId="43"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6" xfId="1" applyFont="1" applyFill="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21" xfId="0" applyFont="1" applyBorder="1" applyAlignment="1">
      <alignment horizontal="center" vertical="center" wrapText="1"/>
    </xf>
    <xf numFmtId="0" fontId="3" fillId="0" borderId="23" xfId="0" applyFont="1" applyBorder="1" applyAlignment="1">
      <alignment horizontal="distributed" vertical="center" wrapText="1"/>
    </xf>
    <xf numFmtId="0" fontId="4" fillId="0" borderId="7" xfId="0" applyFont="1" applyFill="1" applyBorder="1" applyAlignment="1">
      <alignment vertical="center" shrinkToFit="1"/>
    </xf>
    <xf numFmtId="0" fontId="4" fillId="0" borderId="0" xfId="0" applyFont="1" applyFill="1" applyBorder="1" applyAlignment="1">
      <alignment vertical="center" shrinkToFit="1"/>
    </xf>
    <xf numFmtId="0" fontId="4" fillId="0" borderId="26" xfId="0" applyFont="1" applyFill="1" applyBorder="1" applyAlignment="1">
      <alignment vertical="center" shrinkToFit="1"/>
    </xf>
    <xf numFmtId="0" fontId="4" fillId="0" borderId="15" xfId="0" applyFont="1" applyFill="1" applyBorder="1" applyAlignment="1">
      <alignment vertical="center" shrinkToFit="1"/>
    </xf>
    <xf numFmtId="0" fontId="3" fillId="0" borderId="19" xfId="0" applyFont="1" applyBorder="1" applyAlignment="1">
      <alignment horizontal="right" vertical="center"/>
    </xf>
    <xf numFmtId="0" fontId="0" fillId="0" borderId="12" xfId="0" applyFont="1" applyBorder="1" applyAlignment="1">
      <alignment vertical="center"/>
    </xf>
    <xf numFmtId="0" fontId="0" fillId="0" borderId="20"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26" xfId="0" applyFont="1" applyBorder="1" applyAlignment="1">
      <alignment vertical="center"/>
    </xf>
    <xf numFmtId="0" fontId="0" fillId="0" borderId="15" xfId="0" applyFont="1" applyBorder="1" applyAlignment="1">
      <alignment vertical="center"/>
    </xf>
    <xf numFmtId="0" fontId="0" fillId="0" borderId="21" xfId="0" applyFont="1" applyBorder="1" applyAlignment="1">
      <alignment vertical="center"/>
    </xf>
    <xf numFmtId="0" fontId="4" fillId="3" borderId="5" xfId="0" applyFont="1" applyFill="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38" fontId="4" fillId="2" borderId="7" xfId="1" applyFont="1" applyFill="1" applyBorder="1" applyAlignment="1">
      <alignment horizontal="right" vertical="center"/>
    </xf>
    <xf numFmtId="38" fontId="4" fillId="2" borderId="0" xfId="1" applyFont="1" applyFill="1" applyBorder="1" applyAlignment="1">
      <alignment horizontal="right" vertical="center"/>
    </xf>
    <xf numFmtId="38" fontId="4" fillId="2" borderId="4" xfId="1" applyFont="1" applyFill="1" applyBorder="1" applyAlignment="1">
      <alignment horizontal="right" vertical="center"/>
    </xf>
    <xf numFmtId="38" fontId="4" fillId="2" borderId="5" xfId="1" applyFont="1" applyFill="1" applyBorder="1" applyAlignment="1">
      <alignment horizontal="right" vertical="center"/>
    </xf>
    <xf numFmtId="38" fontId="4" fillId="0" borderId="7"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38" fontId="4" fillId="0" borderId="33" xfId="1" applyNumberFormat="1" applyFont="1" applyBorder="1" applyAlignment="1">
      <alignment vertical="center" shrinkToFit="1"/>
    </xf>
    <xf numFmtId="38" fontId="4" fillId="0" borderId="33" xfId="0" applyNumberFormat="1" applyFont="1" applyFill="1" applyBorder="1" applyAlignment="1">
      <alignment vertical="center" shrinkToFit="1"/>
    </xf>
    <xf numFmtId="38" fontId="4" fillId="0" borderId="46" xfId="1" applyNumberFormat="1" applyFont="1" applyBorder="1" applyAlignment="1">
      <alignment vertical="center" shrinkToFit="1"/>
    </xf>
    <xf numFmtId="0" fontId="4" fillId="3" borderId="7" xfId="0" applyFont="1" applyFill="1" applyBorder="1" applyAlignment="1">
      <alignment horizontal="right" vertical="center"/>
    </xf>
    <xf numFmtId="0" fontId="4" fillId="3" borderId="0"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38" fontId="4" fillId="2" borderId="27" xfId="1" applyFont="1" applyFill="1" applyBorder="1" applyAlignment="1">
      <alignment horizontal="right" vertical="center"/>
    </xf>
    <xf numFmtId="38" fontId="4" fillId="2" borderId="28" xfId="1" applyFont="1" applyFill="1" applyBorder="1" applyAlignment="1">
      <alignment horizontal="right" vertical="center"/>
    </xf>
    <xf numFmtId="38" fontId="4" fillId="0" borderId="7" xfId="1" applyFont="1" applyBorder="1" applyAlignment="1">
      <alignment horizontal="right" vertical="center"/>
    </xf>
    <xf numFmtId="38" fontId="4" fillId="0" borderId="0" xfId="1" applyFont="1" applyBorder="1" applyAlignment="1">
      <alignment horizontal="right" vertical="center"/>
    </xf>
    <xf numFmtId="38" fontId="4" fillId="0" borderId="8" xfId="1" applyFont="1" applyBorder="1" applyAlignment="1">
      <alignment horizontal="right" vertical="center"/>
    </xf>
    <xf numFmtId="38" fontId="4" fillId="0" borderId="4" xfId="1" applyFont="1"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4" fillId="3" borderId="7" xfId="1" applyFont="1" applyFill="1" applyBorder="1" applyAlignment="1">
      <alignment horizontal="right" vertical="center"/>
    </xf>
    <xf numFmtId="38" fontId="4" fillId="3" borderId="0" xfId="1" applyFont="1" applyFill="1" applyBorder="1" applyAlignment="1">
      <alignment horizontal="right" vertical="center"/>
    </xf>
    <xf numFmtId="38" fontId="4" fillId="3" borderId="8" xfId="1" applyFont="1" applyFill="1" applyBorder="1" applyAlignment="1">
      <alignment horizontal="right" vertical="center"/>
    </xf>
    <xf numFmtId="38" fontId="4" fillId="3" borderId="4" xfId="1" applyFont="1" applyFill="1" applyBorder="1" applyAlignment="1">
      <alignment horizontal="right" vertical="center"/>
    </xf>
    <xf numFmtId="38" fontId="4" fillId="3" borderId="5" xfId="1" applyFont="1" applyFill="1" applyBorder="1" applyAlignment="1">
      <alignment horizontal="right" vertical="center"/>
    </xf>
    <xf numFmtId="38" fontId="4" fillId="3" borderId="6" xfId="1" applyFont="1" applyFill="1" applyBorder="1" applyAlignment="1">
      <alignment horizontal="right" vertical="center"/>
    </xf>
    <xf numFmtId="0" fontId="4" fillId="3" borderId="7" xfId="0" applyFont="1" applyFill="1" applyBorder="1" applyAlignment="1">
      <alignment vertical="center"/>
    </xf>
    <xf numFmtId="0" fontId="4" fillId="3" borderId="0"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38" fontId="4" fillId="2" borderId="27" xfId="1" applyFont="1" applyFill="1" applyBorder="1">
      <alignment vertical="center"/>
    </xf>
    <xf numFmtId="38" fontId="4" fillId="2" borderId="28" xfId="1" applyFont="1" applyFill="1" applyBorder="1">
      <alignment vertical="center"/>
    </xf>
    <xf numFmtId="38" fontId="4" fillId="2" borderId="4" xfId="1" applyFont="1" applyFill="1" applyBorder="1">
      <alignment vertical="center"/>
    </xf>
    <xf numFmtId="38" fontId="4" fillId="2" borderId="5" xfId="1" applyFont="1" applyFill="1" applyBorder="1">
      <alignment vertical="center"/>
    </xf>
    <xf numFmtId="38" fontId="4" fillId="0" borderId="7"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33" xfId="1" applyNumberFormat="1" applyFont="1" applyFill="1" applyBorder="1" applyAlignment="1">
      <alignment vertical="center" shrinkToFit="1"/>
    </xf>
    <xf numFmtId="38" fontId="4" fillId="0" borderId="47" xfId="1" applyNumberFormat="1" applyFont="1" applyFill="1" applyBorder="1" applyAlignment="1">
      <alignment vertical="center" shrinkToFit="1"/>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0" xfId="1" applyFont="1" applyBorder="1" applyAlignment="1">
      <alignment horizontal="center" vertical="center"/>
    </xf>
    <xf numFmtId="38" fontId="4" fillId="0" borderId="17" xfId="1" applyFont="1" applyBorder="1" applyAlignment="1">
      <alignment horizontal="center" vertical="center"/>
    </xf>
    <xf numFmtId="38" fontId="4" fillId="0" borderId="15" xfId="1" applyFont="1" applyBorder="1" applyAlignment="1">
      <alignment horizontal="center" vertical="center"/>
    </xf>
    <xf numFmtId="38" fontId="4" fillId="0" borderId="18" xfId="1" applyFont="1" applyBorder="1" applyAlignment="1">
      <alignment horizontal="center" vertical="center"/>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38" fontId="4" fillId="0" borderId="46" xfId="1" applyNumberFormat="1" applyFont="1" applyFill="1" applyBorder="1" applyAlignment="1">
      <alignment horizontal="right" vertical="center" shrinkToFit="1"/>
    </xf>
    <xf numFmtId="38" fontId="4" fillId="0" borderId="47" xfId="1" applyNumberFormat="1" applyFont="1" applyFill="1" applyBorder="1" applyAlignment="1">
      <alignment horizontal="right" vertical="center" shrinkToFit="1"/>
    </xf>
    <xf numFmtId="38" fontId="4" fillId="0" borderId="33" xfId="1" applyNumberFormat="1" applyFont="1" applyFill="1" applyBorder="1" applyAlignment="1">
      <alignment horizontal="center" vertical="center" shrinkToFit="1"/>
    </xf>
    <xf numFmtId="38" fontId="4" fillId="0" borderId="34" xfId="1" applyNumberFormat="1" applyFont="1" applyFill="1" applyBorder="1" applyAlignment="1">
      <alignment horizontal="center" vertical="center" shrinkToFit="1"/>
    </xf>
    <xf numFmtId="38" fontId="4" fillId="0" borderId="47" xfId="1" applyNumberFormat="1" applyFont="1" applyFill="1" applyBorder="1" applyAlignment="1">
      <alignment horizontal="center" vertical="center" shrinkToFit="1"/>
    </xf>
    <xf numFmtId="38" fontId="4" fillId="0" borderId="49" xfId="1" applyNumberFormat="1" applyFont="1" applyFill="1" applyBorder="1" applyAlignment="1">
      <alignment horizontal="center" vertical="center" shrinkToFit="1"/>
    </xf>
    <xf numFmtId="0" fontId="0" fillId="0" borderId="0" xfId="0" applyFont="1" applyBorder="1" applyAlignment="1">
      <alignment horizontal="center" vertical="center"/>
    </xf>
    <xf numFmtId="0" fontId="4" fillId="2" borderId="0" xfId="0" applyFont="1" applyFill="1" applyBorder="1" applyAlignment="1">
      <alignment horizontal="center" vertical="center"/>
    </xf>
    <xf numFmtId="38" fontId="4" fillId="0" borderId="5" xfId="1" applyNumberFormat="1" applyFont="1" applyBorder="1" applyAlignment="1">
      <alignment vertical="center" shrinkToFit="1"/>
    </xf>
    <xf numFmtId="38" fontId="4" fillId="0" borderId="46" xfId="0" applyNumberFormat="1" applyFont="1" applyFill="1" applyBorder="1" applyAlignment="1">
      <alignment vertical="center" shrinkToFit="1"/>
    </xf>
    <xf numFmtId="49" fontId="4" fillId="3" borderId="23"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7" fillId="0" borderId="0" xfId="0" applyFont="1" applyBorder="1" applyAlignment="1">
      <alignment horizontal="left" vertical="center"/>
    </xf>
    <xf numFmtId="49" fontId="4" fillId="3" borderId="0" xfId="0" applyNumberFormat="1" applyFont="1" applyFill="1" applyBorder="1" applyAlignment="1">
      <alignment horizontal="left" vertical="center"/>
    </xf>
    <xf numFmtId="49" fontId="4" fillId="3" borderId="17" xfId="0" applyNumberFormat="1" applyFont="1" applyFill="1" applyBorder="1" applyAlignment="1">
      <alignment horizontal="left" vertical="center"/>
    </xf>
    <xf numFmtId="49" fontId="4" fillId="3" borderId="15" xfId="0" applyNumberFormat="1" applyFont="1" applyFill="1" applyBorder="1" applyAlignment="1">
      <alignment horizontal="left" vertical="center"/>
    </xf>
    <xf numFmtId="49" fontId="4" fillId="3" borderId="18" xfId="0" applyNumberFormat="1" applyFont="1" applyFill="1" applyBorder="1" applyAlignment="1">
      <alignment horizontal="left" vertical="center"/>
    </xf>
    <xf numFmtId="0" fontId="4" fillId="3" borderId="0" xfId="0" applyFont="1" applyFill="1" applyBorder="1" applyAlignment="1">
      <alignment horizontal="left"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4" fillId="0" borderId="7" xfId="0" applyFont="1" applyFill="1" applyBorder="1" applyAlignment="1">
      <alignment horizontal="right" vertical="center"/>
    </xf>
    <xf numFmtId="38" fontId="4" fillId="2" borderId="7" xfId="1" applyFont="1" applyFill="1" applyBorder="1">
      <alignment vertical="center"/>
    </xf>
    <xf numFmtId="38" fontId="4" fillId="2" borderId="0" xfId="1" applyFont="1" applyFill="1" applyBorder="1">
      <alignment vertical="center"/>
    </xf>
    <xf numFmtId="38" fontId="4" fillId="0" borderId="15" xfId="1" applyNumberFormat="1" applyFont="1" applyFill="1" applyBorder="1" applyAlignment="1">
      <alignment vertical="center" shrinkToFit="1"/>
    </xf>
    <xf numFmtId="0" fontId="4" fillId="0" borderId="0"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38" fontId="4" fillId="0" borderId="51" xfId="1" applyNumberFormat="1" applyFont="1" applyFill="1" applyBorder="1" applyAlignment="1">
      <alignment horizontal="right" vertical="center" shrinkToFit="1"/>
    </xf>
    <xf numFmtId="38" fontId="4" fillId="0" borderId="52" xfId="1" applyNumberFormat="1" applyFont="1" applyFill="1" applyBorder="1" applyAlignment="1">
      <alignment horizontal="right" vertical="center" shrinkToFit="1"/>
    </xf>
    <xf numFmtId="0" fontId="19" fillId="0" borderId="19" xfId="0" applyFont="1" applyFill="1" applyBorder="1" applyAlignment="1">
      <alignment horizontal="left" vertical="center" shrinkToFit="1"/>
    </xf>
    <xf numFmtId="0" fontId="19" fillId="0" borderId="12" xfId="0" applyFont="1" applyFill="1" applyBorder="1" applyAlignment="1">
      <alignment horizontal="left" vertical="center" shrinkToFit="1"/>
    </xf>
    <xf numFmtId="38" fontId="19" fillId="0" borderId="7" xfId="0" applyNumberFormat="1" applyFont="1" applyFill="1" applyBorder="1" applyAlignment="1">
      <alignment horizontal="left" vertical="center" shrinkToFit="1"/>
    </xf>
    <xf numFmtId="38" fontId="0" fillId="0" borderId="0" xfId="0" applyNumberFormat="1" applyFont="1" applyFill="1" applyBorder="1" applyAlignment="1">
      <alignment horizontal="left" vertical="center" shrinkToFit="1"/>
    </xf>
    <xf numFmtId="38" fontId="4" fillId="0" borderId="7" xfId="0" applyNumberFormat="1" applyFont="1" applyFill="1" applyBorder="1" applyAlignment="1">
      <alignment horizontal="right" vertical="center" shrinkToFit="1"/>
    </xf>
    <xf numFmtId="38" fontId="4" fillId="0" borderId="0" xfId="0" applyNumberFormat="1" applyFont="1" applyFill="1" applyBorder="1" applyAlignment="1">
      <alignment horizontal="right" vertical="center" shrinkToFit="1"/>
    </xf>
    <xf numFmtId="38" fontId="4" fillId="0" borderId="4" xfId="0"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38" fontId="4" fillId="0" borderId="26" xfId="0" applyNumberFormat="1" applyFont="1" applyFill="1" applyBorder="1" applyAlignment="1">
      <alignment horizontal="right" vertical="center" shrinkToFit="1"/>
    </xf>
    <xf numFmtId="38" fontId="4" fillId="0" borderId="15" xfId="0" applyNumberFormat="1" applyFont="1" applyFill="1" applyBorder="1" applyAlignment="1">
      <alignment horizontal="right" vertical="center" shrinkToFi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38" fontId="4" fillId="0" borderId="1" xfId="1" applyFont="1" applyFill="1" applyBorder="1">
      <alignment vertical="center"/>
    </xf>
    <xf numFmtId="38" fontId="4" fillId="0" borderId="2" xfId="1" applyFont="1" applyFill="1" applyBorder="1">
      <alignment vertical="center"/>
    </xf>
    <xf numFmtId="38" fontId="4" fillId="0" borderId="35" xfId="1" applyFont="1" applyFill="1" applyBorder="1">
      <alignment vertical="center"/>
    </xf>
    <xf numFmtId="38" fontId="4" fillId="0" borderId="36" xfId="1" applyFont="1" applyFill="1" applyBorder="1">
      <alignment vertical="center"/>
    </xf>
    <xf numFmtId="38" fontId="4" fillId="2" borderId="26" xfId="1" applyFont="1" applyFill="1" applyBorder="1" applyAlignment="1">
      <alignment horizontal="right" vertical="center"/>
    </xf>
    <xf numFmtId="38" fontId="4" fillId="2" borderId="15" xfId="1" applyFont="1" applyFill="1" applyBorder="1" applyAlignment="1">
      <alignment horizontal="right" vertical="center"/>
    </xf>
    <xf numFmtId="38" fontId="4" fillId="0" borderId="33" xfId="1" applyNumberFormat="1" applyFont="1" applyFill="1" applyBorder="1" applyAlignment="1">
      <alignment horizontal="right" vertical="center" shrinkToFit="1"/>
    </xf>
    <xf numFmtId="38" fontId="4" fillId="0" borderId="34" xfId="1" applyNumberFormat="1" applyFont="1" applyFill="1" applyBorder="1" applyAlignment="1">
      <alignment horizontal="right" vertical="center" shrinkToFit="1"/>
    </xf>
    <xf numFmtId="38" fontId="4" fillId="0" borderId="49" xfId="1" applyNumberFormat="1" applyFont="1" applyFill="1" applyBorder="1" applyAlignment="1">
      <alignment horizontal="right" vertical="center" shrinkToFit="1"/>
    </xf>
    <xf numFmtId="38" fontId="4" fillId="0" borderId="7" xfId="1" applyFont="1" applyBorder="1" applyAlignment="1">
      <alignment horizontal="center" vertical="center"/>
    </xf>
    <xf numFmtId="38" fontId="4" fillId="0" borderId="8" xfId="1" applyFont="1" applyBorder="1" applyAlignment="1">
      <alignment horizontal="center" vertical="center"/>
    </xf>
    <xf numFmtId="38" fontId="4" fillId="0" borderId="7" xfId="0" applyNumberFormat="1" applyFont="1" applyFill="1" applyBorder="1" applyAlignment="1">
      <alignment vertical="center" shrinkToFit="1"/>
    </xf>
    <xf numFmtId="38" fontId="4" fillId="0" borderId="0" xfId="0" applyNumberFormat="1" applyFont="1" applyFill="1" applyBorder="1" applyAlignment="1">
      <alignment vertical="center" shrinkToFit="1"/>
    </xf>
    <xf numFmtId="38" fontId="4" fillId="0" borderId="4" xfId="0" applyNumberFormat="1" applyFont="1" applyFill="1" applyBorder="1" applyAlignment="1">
      <alignment vertical="center" shrinkToFit="1"/>
    </xf>
    <xf numFmtId="38" fontId="4" fillId="0" borderId="5" xfId="0" applyNumberFormat="1" applyFont="1" applyFill="1" applyBorder="1" applyAlignment="1">
      <alignment vertical="center" shrinkToFit="1"/>
    </xf>
    <xf numFmtId="38" fontId="4" fillId="0" borderId="26" xfId="0" applyNumberFormat="1" applyFont="1" applyFill="1" applyBorder="1" applyAlignment="1">
      <alignment vertical="center" shrinkToFit="1"/>
    </xf>
    <xf numFmtId="38" fontId="4" fillId="0" borderId="15" xfId="0" applyNumberFormat="1" applyFont="1" applyFill="1" applyBorder="1" applyAlignment="1">
      <alignment vertical="center" shrinkToFit="1"/>
    </xf>
    <xf numFmtId="38" fontId="4" fillId="0" borderId="15" xfId="1" applyNumberFormat="1" applyFont="1" applyFill="1" applyBorder="1" applyAlignment="1">
      <alignment horizontal="right" vertical="center" shrinkToFit="1"/>
    </xf>
    <xf numFmtId="38" fontId="4" fillId="0" borderId="21" xfId="1" applyNumberFormat="1" applyFont="1" applyFill="1" applyBorder="1" applyAlignment="1">
      <alignment horizontal="right" vertical="center" shrinkToFit="1"/>
    </xf>
    <xf numFmtId="38" fontId="4" fillId="0" borderId="51" xfId="1" applyNumberFormat="1" applyFont="1" applyFill="1" applyBorder="1" applyAlignment="1">
      <alignment vertical="center" shrinkToFit="1"/>
    </xf>
    <xf numFmtId="38" fontId="4" fillId="0" borderId="52" xfId="1" applyNumberFormat="1" applyFont="1" applyFill="1" applyBorder="1" applyAlignment="1">
      <alignment vertical="center" shrinkToFit="1"/>
    </xf>
    <xf numFmtId="38" fontId="4" fillId="0" borderId="21" xfId="1" applyNumberFormat="1" applyFont="1" applyFill="1" applyBorder="1" applyAlignment="1">
      <alignment vertical="center" shrinkToFit="1"/>
    </xf>
    <xf numFmtId="38" fontId="4" fillId="0" borderId="34" xfId="1" applyNumberFormat="1" applyFont="1" applyFill="1" applyBorder="1" applyAlignment="1">
      <alignment vertical="center" shrinkToFit="1"/>
    </xf>
    <xf numFmtId="38" fontId="4" fillId="0" borderId="49" xfId="1" applyNumberFormat="1" applyFont="1" applyFill="1" applyBorder="1" applyAlignment="1">
      <alignment vertical="center" shrinkToFit="1"/>
    </xf>
    <xf numFmtId="38" fontId="4" fillId="0" borderId="48" xfId="1" applyNumberFormat="1" applyFont="1" applyFill="1" applyBorder="1" applyAlignment="1">
      <alignment horizontal="right" vertical="center" shrinkToFit="1"/>
    </xf>
    <xf numFmtId="0" fontId="20" fillId="0" borderId="0" xfId="2" applyFont="1" applyFill="1">
      <alignment vertical="center"/>
    </xf>
    <xf numFmtId="0" fontId="20" fillId="0" borderId="0" xfId="2" applyFont="1">
      <alignment vertical="center"/>
    </xf>
    <xf numFmtId="0" fontId="21" fillId="0" borderId="0" xfId="2" applyFont="1" applyFill="1" applyAlignment="1">
      <alignment horizontal="center" vertical="center"/>
    </xf>
    <xf numFmtId="0" fontId="22" fillId="0" borderId="0" xfId="2" applyFont="1" applyFill="1">
      <alignment vertical="center"/>
    </xf>
    <xf numFmtId="0" fontId="22" fillId="3" borderId="0" xfId="2" applyFont="1" applyFill="1">
      <alignment vertical="center"/>
    </xf>
    <xf numFmtId="0" fontId="22" fillId="0" borderId="0" xfId="2" applyFont="1">
      <alignment vertical="center"/>
    </xf>
    <xf numFmtId="0" fontId="22" fillId="3" borderId="5" xfId="2" applyFont="1" applyFill="1" applyBorder="1">
      <alignment vertical="center"/>
    </xf>
    <xf numFmtId="0" fontId="22" fillId="0" borderId="5" xfId="2" applyFont="1" applyFill="1" applyBorder="1">
      <alignment vertical="center"/>
    </xf>
    <xf numFmtId="0" fontId="22" fillId="0" borderId="0" xfId="2" applyFont="1" applyFill="1" applyBorder="1">
      <alignment vertical="center"/>
    </xf>
    <xf numFmtId="0" fontId="22" fillId="3" borderId="53" xfId="2" applyFont="1" applyFill="1" applyBorder="1">
      <alignment vertical="center"/>
    </xf>
    <xf numFmtId="0" fontId="22" fillId="0" borderId="53" xfId="2" applyFont="1" applyFill="1" applyBorder="1">
      <alignment vertical="center"/>
    </xf>
    <xf numFmtId="0" fontId="22" fillId="0" borderId="0" xfId="2" quotePrefix="1" applyFont="1" applyFill="1">
      <alignment vertical="center"/>
    </xf>
    <xf numFmtId="0" fontId="22" fillId="0" borderId="5" xfId="2" applyFont="1" applyFill="1" applyBorder="1">
      <alignment vertical="center"/>
    </xf>
    <xf numFmtId="0" fontId="22" fillId="5" borderId="0" xfId="2" applyFont="1" applyFill="1">
      <alignment vertical="center"/>
    </xf>
    <xf numFmtId="0" fontId="10" fillId="0" borderId="0" xfId="2">
      <alignment vertical="center"/>
    </xf>
    <xf numFmtId="0" fontId="10" fillId="0" borderId="0" xfId="2" applyFill="1" applyAlignment="1">
      <alignment horizontal="center" vertical="center"/>
    </xf>
    <xf numFmtId="0" fontId="10" fillId="0" borderId="0" xfId="2" applyFill="1" applyAlignment="1">
      <alignment vertical="center"/>
    </xf>
    <xf numFmtId="0" fontId="10" fillId="0" borderId="0" xfId="2" applyFill="1">
      <alignment vertical="center"/>
    </xf>
    <xf numFmtId="0" fontId="10" fillId="0" borderId="0" xfId="2" applyFill="1" applyAlignment="1">
      <alignment horizontal="center" vertical="center"/>
    </xf>
    <xf numFmtId="0" fontId="10" fillId="3" borderId="0" xfId="2" applyFill="1" applyAlignment="1">
      <alignment horizontal="center" vertical="center"/>
    </xf>
    <xf numFmtId="0" fontId="10" fillId="3" borderId="0" xfId="2" applyFill="1" applyAlignment="1">
      <alignment horizontal="center" vertical="center"/>
    </xf>
    <xf numFmtId="0" fontId="23" fillId="3" borderId="5" xfId="2" applyFont="1" applyFill="1" applyBorder="1" applyAlignment="1">
      <alignment horizontal="center"/>
    </xf>
    <xf numFmtId="0" fontId="23" fillId="0" borderId="0" xfId="2" applyFont="1" applyBorder="1">
      <alignment vertical="center"/>
    </xf>
    <xf numFmtId="0" fontId="10" fillId="0" borderId="0" xfId="2" applyBorder="1">
      <alignment vertical="center"/>
    </xf>
    <xf numFmtId="0" fontId="10" fillId="3" borderId="0" xfId="2" applyFill="1" applyAlignment="1">
      <alignment horizontal="center"/>
    </xf>
    <xf numFmtId="0" fontId="10" fillId="0" borderId="5" xfId="2" applyFont="1" applyBorder="1">
      <alignment vertical="center"/>
    </xf>
    <xf numFmtId="0" fontId="10" fillId="0" borderId="5" xfId="2" applyBorder="1">
      <alignment vertical="center"/>
    </xf>
    <xf numFmtId="0" fontId="10" fillId="3" borderId="5" xfId="2" applyFill="1" applyBorder="1" applyAlignment="1">
      <alignment horizontal="center"/>
    </xf>
    <xf numFmtId="0" fontId="24" fillId="0" borderId="0" xfId="2" applyFont="1" applyAlignment="1">
      <alignment horizontal="center" vertical="center"/>
    </xf>
    <xf numFmtId="0" fontId="24" fillId="0" borderId="0" xfId="2" applyFont="1" applyAlignment="1">
      <alignment horizontal="center" vertical="center"/>
    </xf>
    <xf numFmtId="0" fontId="24" fillId="3" borderId="0" xfId="2" applyFont="1" applyFill="1" applyAlignment="1">
      <alignment horizontal="center"/>
    </xf>
    <xf numFmtId="0" fontId="25" fillId="0" borderId="0" xfId="2" applyFont="1" applyAlignment="1">
      <alignment vertical="center"/>
    </xf>
    <xf numFmtId="0" fontId="25" fillId="0" borderId="0" xfId="2" applyFont="1" applyBorder="1" applyAlignment="1">
      <alignment vertical="center"/>
    </xf>
    <xf numFmtId="0" fontId="24" fillId="3" borderId="5" xfId="2" applyFont="1" applyFill="1" applyBorder="1" applyAlignment="1">
      <alignment horizontal="center"/>
    </xf>
    <xf numFmtId="0" fontId="10" fillId="0" borderId="0" xfId="2" applyAlignment="1">
      <alignment vertical="center"/>
    </xf>
    <xf numFmtId="0" fontId="10" fillId="3" borderId="54" xfId="2" applyFill="1" applyBorder="1">
      <alignment vertical="center"/>
    </xf>
    <xf numFmtId="0" fontId="10" fillId="0" borderId="5" xfId="2" applyBorder="1" applyAlignment="1">
      <alignment horizontal="center" vertical="center"/>
    </xf>
    <xf numFmtId="0" fontId="10" fillId="0" borderId="0" xfId="2" applyFont="1">
      <alignment vertical="center"/>
    </xf>
    <xf numFmtId="0" fontId="10" fillId="0" borderId="5" xfId="2" applyBorder="1" applyAlignment="1">
      <alignment horizontal="center" vertical="center"/>
    </xf>
    <xf numFmtId="0" fontId="10" fillId="0" borderId="54" xfId="2" applyBorder="1" applyAlignment="1">
      <alignment horizontal="left" vertical="center"/>
    </xf>
    <xf numFmtId="0" fontId="10" fillId="0" borderId="22" xfId="2" applyBorder="1" applyAlignment="1">
      <alignment horizontal="left" vertical="center"/>
    </xf>
    <xf numFmtId="0" fontId="10" fillId="0" borderId="23" xfId="2" applyBorder="1" applyAlignment="1">
      <alignment horizontal="left" vertical="center"/>
    </xf>
    <xf numFmtId="0" fontId="10" fillId="0" borderId="24" xfId="2" applyBorder="1" applyAlignment="1">
      <alignment horizontal="left" vertical="center"/>
    </xf>
    <xf numFmtId="0" fontId="10" fillId="3" borderId="22" xfId="2" applyFill="1" applyBorder="1" applyAlignment="1">
      <alignment horizontal="center" vertical="center"/>
    </xf>
    <xf numFmtId="0" fontId="10" fillId="3" borderId="23" xfId="2" applyFill="1" applyBorder="1" applyAlignment="1">
      <alignment horizontal="center" vertical="center"/>
    </xf>
    <xf numFmtId="0" fontId="10" fillId="3" borderId="24" xfId="2" applyFill="1" applyBorder="1" applyAlignment="1">
      <alignment horizontal="center" vertical="center"/>
    </xf>
    <xf numFmtId="0" fontId="10" fillId="0" borderId="54" xfId="2" applyBorder="1" applyAlignment="1">
      <alignment horizontal="left" vertical="center" wrapText="1"/>
    </xf>
    <xf numFmtId="0" fontId="10" fillId="3" borderId="54" xfId="2" applyFill="1" applyBorder="1" applyAlignment="1">
      <alignment horizontal="left" vertical="center"/>
    </xf>
    <xf numFmtId="0" fontId="29" fillId="0" borderId="0" xfId="3" applyFont="1">
      <alignment vertical="center"/>
    </xf>
    <xf numFmtId="0" fontId="29" fillId="0" borderId="0" xfId="4" applyFont="1" applyAlignment="1">
      <alignment vertical="center"/>
    </xf>
    <xf numFmtId="0" fontId="30" fillId="6" borderId="54" xfId="4" applyFont="1" applyFill="1" applyBorder="1" applyAlignment="1">
      <alignment horizontal="right" vertical="center"/>
    </xf>
    <xf numFmtId="177" fontId="30" fillId="6" borderId="54" xfId="4" applyNumberFormat="1" applyFont="1" applyFill="1" applyBorder="1" applyAlignment="1">
      <alignment horizontal="right" vertical="center" shrinkToFit="1"/>
    </xf>
    <xf numFmtId="0" fontId="31" fillId="6" borderId="24" xfId="4" applyFont="1" applyFill="1" applyBorder="1" applyAlignment="1">
      <alignment horizontal="center" vertical="center" shrinkToFit="1"/>
    </xf>
    <xf numFmtId="0" fontId="31" fillId="6" borderId="23" xfId="4" applyFont="1" applyFill="1" applyBorder="1" applyAlignment="1">
      <alignment horizontal="center" vertical="center" shrinkToFit="1"/>
    </xf>
    <xf numFmtId="0" fontId="31" fillId="6" borderId="22" xfId="4" applyFont="1" applyFill="1" applyBorder="1" applyAlignment="1">
      <alignment horizontal="center" vertical="center" shrinkToFit="1"/>
    </xf>
    <xf numFmtId="49" fontId="1" fillId="3" borderId="54" xfId="4" applyNumberFormat="1" applyFont="1" applyFill="1" applyBorder="1" applyAlignment="1">
      <alignment horizontal="center" vertical="center"/>
    </xf>
    <xf numFmtId="177" fontId="25" fillId="0" borderId="54" xfId="4" applyNumberFormat="1" applyFont="1" applyBorder="1" applyAlignment="1">
      <alignment horizontal="right" vertical="center" shrinkToFit="1"/>
    </xf>
    <xf numFmtId="177" fontId="25" fillId="3" borderId="55" xfId="4" applyNumberFormat="1" applyFont="1" applyFill="1" applyBorder="1" applyAlignment="1">
      <alignment horizontal="center" vertical="center" shrinkToFit="1"/>
    </xf>
    <xf numFmtId="177" fontId="25" fillId="3" borderId="56" xfId="4" applyNumberFormat="1" applyFont="1" applyFill="1" applyBorder="1" applyAlignment="1">
      <alignment horizontal="center" vertical="center" shrinkToFit="1"/>
    </xf>
    <xf numFmtId="177" fontId="25" fillId="3" borderId="57" xfId="4" applyNumberFormat="1" applyFont="1" applyFill="1" applyBorder="1" applyAlignment="1">
      <alignment horizontal="center" vertical="center" shrinkToFit="1"/>
    </xf>
    <xf numFmtId="49" fontId="11" fillId="3" borderId="54" xfId="4" applyNumberFormat="1" applyFont="1" applyFill="1" applyBorder="1" applyAlignment="1">
      <alignment horizontal="center" vertical="center" wrapText="1" shrinkToFit="1"/>
    </xf>
    <xf numFmtId="0" fontId="11" fillId="0" borderId="54" xfId="4" applyFont="1" applyBorder="1" applyAlignment="1">
      <alignment horizontal="center" vertical="center" shrinkToFit="1"/>
    </xf>
    <xf numFmtId="0" fontId="33" fillId="0" borderId="0" xfId="3" applyFont="1">
      <alignment vertical="center"/>
    </xf>
    <xf numFmtId="0" fontId="34" fillId="0" borderId="58" xfId="4" applyFont="1" applyBorder="1" applyAlignment="1">
      <alignment horizontal="center" vertical="center" shrinkToFit="1"/>
    </xf>
    <xf numFmtId="0" fontId="35" fillId="0" borderId="54" xfId="4" applyFont="1" applyBorder="1" applyAlignment="1">
      <alignment horizontal="center" vertical="center" shrinkToFit="1"/>
    </xf>
    <xf numFmtId="177" fontId="36" fillId="0" borderId="56" xfId="4" applyNumberFormat="1" applyFont="1" applyBorder="1" applyAlignment="1">
      <alignment horizontal="center" vertical="center" shrinkToFit="1"/>
    </xf>
    <xf numFmtId="0" fontId="35" fillId="0" borderId="54" xfId="4" applyFont="1" applyBorder="1" applyAlignment="1">
      <alignment horizontal="center" vertical="center" wrapText="1" shrinkToFit="1"/>
    </xf>
    <xf numFmtId="0" fontId="29" fillId="0" borderId="0" xfId="3" applyFont="1" applyAlignment="1">
      <alignment horizontal="center" vertical="center"/>
    </xf>
    <xf numFmtId="0" fontId="34" fillId="0" borderId="59" xfId="4" applyFont="1" applyBorder="1" applyAlignment="1">
      <alignment horizontal="center" vertical="center" shrinkToFit="1"/>
    </xf>
    <xf numFmtId="0" fontId="37" fillId="0" borderId="24" xfId="4" applyFont="1" applyBorder="1" applyAlignment="1">
      <alignment horizontal="center" vertical="center" shrinkToFit="1"/>
    </xf>
    <xf numFmtId="0" fontId="37" fillId="0" borderId="23" xfId="4" applyFont="1" applyBorder="1" applyAlignment="1">
      <alignment horizontal="center" vertical="center" shrinkToFit="1"/>
    </xf>
    <xf numFmtId="0" fontId="11" fillId="0" borderId="23" xfId="4" applyFont="1" applyBorder="1" applyAlignment="1">
      <alignment horizontal="center" vertical="center" shrinkToFit="1"/>
    </xf>
    <xf numFmtId="178" fontId="11" fillId="3" borderId="23" xfId="4" applyNumberFormat="1" applyFont="1" applyFill="1" applyBorder="1" applyAlignment="1">
      <alignment horizontal="center" vertical="center" shrinkToFit="1"/>
    </xf>
    <xf numFmtId="0" fontId="11" fillId="0" borderId="23" xfId="4" applyFont="1" applyBorder="1" applyAlignment="1">
      <alignment vertical="center" shrinkToFit="1"/>
    </xf>
    <xf numFmtId="0" fontId="37" fillId="0" borderId="23" xfId="4" applyFont="1" applyBorder="1" applyAlignment="1">
      <alignment horizontal="right" vertical="center"/>
    </xf>
    <xf numFmtId="0" fontId="37" fillId="0" borderId="22" xfId="4" applyFont="1" applyBorder="1" applyAlignment="1">
      <alignment horizontal="center" vertical="center" shrinkToFit="1"/>
    </xf>
    <xf numFmtId="0" fontId="38" fillId="0" borderId="0" xfId="3" applyFont="1">
      <alignment vertical="center"/>
    </xf>
    <xf numFmtId="0" fontId="39" fillId="0" borderId="0" xfId="4" applyFont="1" applyAlignment="1">
      <alignment vertical="center"/>
    </xf>
    <xf numFmtId="0" fontId="39" fillId="0" borderId="0" xfId="4" applyFont="1" applyBorder="1" applyAlignment="1">
      <alignment horizontal="center" vertical="center"/>
    </xf>
    <xf numFmtId="0" fontId="40" fillId="0" borderId="0" xfId="4" applyFont="1" applyBorder="1" applyAlignment="1">
      <alignment vertical="center"/>
    </xf>
    <xf numFmtId="179" fontId="10" fillId="0" borderId="0" xfId="4" applyNumberFormat="1" applyFont="1" applyBorder="1" applyAlignment="1">
      <alignment vertical="center"/>
    </xf>
    <xf numFmtId="179" fontId="10" fillId="0" borderId="0" xfId="4" applyNumberFormat="1" applyFont="1" applyBorder="1" applyAlignment="1">
      <alignment horizontal="left" vertical="center"/>
    </xf>
    <xf numFmtId="0" fontId="39" fillId="0" borderId="0" xfId="4" applyFont="1" applyBorder="1" applyAlignment="1">
      <alignment horizontal="right" vertical="center"/>
    </xf>
    <xf numFmtId="0" fontId="40" fillId="0" borderId="0" xfId="4" applyFont="1" applyAlignment="1">
      <alignment vertical="center"/>
    </xf>
    <xf numFmtId="49" fontId="10" fillId="3" borderId="36" xfId="4" applyNumberFormat="1" applyFont="1" applyFill="1" applyBorder="1" applyAlignment="1">
      <alignment horizontal="left" vertical="center" shrinkToFit="1"/>
    </xf>
    <xf numFmtId="49" fontId="35" fillId="0" borderId="36" xfId="4" applyNumberFormat="1" applyFont="1" applyBorder="1" applyAlignment="1">
      <alignment horizontal="distributed" vertical="center" wrapText="1"/>
    </xf>
    <xf numFmtId="49" fontId="35" fillId="0" borderId="36" xfId="4" applyNumberFormat="1" applyFont="1" applyBorder="1" applyAlignment="1">
      <alignment horizontal="distributed" vertical="center" wrapText="1"/>
    </xf>
    <xf numFmtId="176" fontId="10" fillId="3" borderId="36" xfId="4" applyNumberFormat="1" applyFont="1" applyFill="1" applyBorder="1" applyAlignment="1">
      <alignment vertical="center" shrinkToFit="1"/>
    </xf>
    <xf numFmtId="49" fontId="35" fillId="0" borderId="36" xfId="4" applyNumberFormat="1" applyFont="1" applyBorder="1" applyAlignment="1">
      <alignment horizontal="left" vertical="center"/>
    </xf>
    <xf numFmtId="49" fontId="10" fillId="0" borderId="0" xfId="4" applyNumberFormat="1" applyFont="1" applyFill="1" applyBorder="1" applyAlignment="1">
      <alignment horizontal="left" vertical="center" indent="1" shrinkToFit="1"/>
    </xf>
    <xf numFmtId="49" fontId="10" fillId="0" borderId="0" xfId="4" applyNumberFormat="1" applyFont="1" applyFill="1" applyBorder="1" applyAlignment="1">
      <alignment horizontal="left" vertical="center" shrinkToFit="1"/>
    </xf>
    <xf numFmtId="49" fontId="10" fillId="3" borderId="0" xfId="4" applyNumberFormat="1" applyFont="1" applyFill="1" applyBorder="1" applyAlignment="1">
      <alignment horizontal="left" vertical="center" shrinkToFit="1"/>
    </xf>
    <xf numFmtId="49" fontId="41" fillId="0" borderId="0" xfId="4" applyNumberFormat="1" applyFont="1" applyBorder="1" applyAlignment="1">
      <alignment horizontal="distributed" shrinkToFit="1"/>
    </xf>
    <xf numFmtId="49" fontId="35" fillId="0" borderId="0" xfId="4" applyNumberFormat="1" applyFont="1" applyBorder="1" applyAlignment="1">
      <alignment horizontal="distributed" shrinkToFit="1"/>
    </xf>
    <xf numFmtId="49" fontId="10" fillId="3" borderId="0" xfId="4" applyNumberFormat="1" applyFont="1" applyFill="1" applyBorder="1" applyAlignment="1">
      <alignment horizontal="left" vertical="center" shrinkToFit="1"/>
    </xf>
    <xf numFmtId="49" fontId="35" fillId="0" borderId="0" xfId="4" applyNumberFormat="1" applyFont="1" applyBorder="1" applyAlignment="1">
      <alignment horizontal="distributed" vertical="center"/>
    </xf>
    <xf numFmtId="49" fontId="35" fillId="0" borderId="0" xfId="4" applyNumberFormat="1" applyFont="1" applyBorder="1" applyAlignment="1">
      <alignment horizontal="distributed"/>
    </xf>
    <xf numFmtId="49" fontId="10" fillId="0" borderId="0" xfId="4" applyNumberFormat="1" applyFont="1" applyBorder="1" applyAlignment="1">
      <alignment horizontal="left" vertical="center" indent="1" shrinkToFit="1"/>
    </xf>
    <xf numFmtId="49" fontId="10" fillId="0" borderId="0" xfId="4" applyNumberFormat="1" applyFont="1" applyBorder="1" applyAlignment="1">
      <alignment horizontal="left" vertical="center" shrinkToFit="1"/>
    </xf>
    <xf numFmtId="0" fontId="38" fillId="0" borderId="6" xfId="4" applyFont="1" applyBorder="1" applyAlignment="1">
      <alignment horizontal="center" vertical="center"/>
    </xf>
    <xf numFmtId="49" fontId="1" fillId="0" borderId="5" xfId="4" applyNumberFormat="1" applyFont="1" applyBorder="1" applyAlignment="1">
      <alignment horizontal="left" vertical="center" indent="1" shrinkToFit="1"/>
    </xf>
    <xf numFmtId="49" fontId="1" fillId="0" borderId="4" xfId="4" applyNumberFormat="1" applyFont="1" applyBorder="1" applyAlignment="1">
      <alignment horizontal="left" vertical="center" indent="1" shrinkToFit="1"/>
    </xf>
    <xf numFmtId="49" fontId="10" fillId="3" borderId="60" xfId="4" applyNumberFormat="1" applyFont="1" applyFill="1" applyBorder="1" applyAlignment="1">
      <alignment horizontal="left" vertical="center" shrinkToFit="1"/>
    </xf>
    <xf numFmtId="49" fontId="35" fillId="0" borderId="60" xfId="4" applyNumberFormat="1" applyFont="1" applyBorder="1" applyAlignment="1">
      <alignment horizontal="distributed" vertical="center"/>
    </xf>
    <xf numFmtId="0" fontId="29" fillId="0" borderId="8" xfId="4" applyFont="1" applyBorder="1" applyAlignment="1">
      <alignment vertical="center"/>
    </xf>
    <xf numFmtId="0" fontId="29" fillId="0" borderId="7" xfId="4" applyFont="1" applyBorder="1" applyAlignment="1">
      <alignment vertical="center"/>
    </xf>
    <xf numFmtId="49" fontId="36" fillId="0" borderId="36" xfId="4" applyNumberFormat="1" applyFont="1" applyBorder="1" applyAlignment="1">
      <alignment horizontal="distributed" vertical="center"/>
    </xf>
    <xf numFmtId="49" fontId="34" fillId="0" borderId="36" xfId="4" applyNumberFormat="1" applyFont="1" applyBorder="1" applyAlignment="1">
      <alignment horizontal="distributed" vertical="center" wrapText="1"/>
    </xf>
    <xf numFmtId="0" fontId="29" fillId="0" borderId="3" xfId="4" applyFont="1" applyBorder="1" applyAlignment="1">
      <alignment vertical="center"/>
    </xf>
    <xf numFmtId="0" fontId="29" fillId="0" borderId="2" xfId="4" applyFont="1" applyBorder="1" applyAlignment="1">
      <alignment vertical="center"/>
    </xf>
    <xf numFmtId="0" fontId="29" fillId="0" borderId="1" xfId="4" applyFont="1" applyBorder="1" applyAlignment="1">
      <alignment vertical="center"/>
    </xf>
    <xf numFmtId="49" fontId="10" fillId="3" borderId="39" xfId="4" applyNumberFormat="1" applyFont="1" applyFill="1" applyBorder="1" applyAlignment="1">
      <alignment horizontal="left" vertical="center" shrinkToFit="1"/>
    </xf>
    <xf numFmtId="49" fontId="36" fillId="0" borderId="39" xfId="4" applyNumberFormat="1" applyFont="1" applyBorder="1" applyAlignment="1">
      <alignment horizontal="distributed" vertical="center"/>
    </xf>
    <xf numFmtId="49" fontId="34" fillId="0" borderId="39" xfId="3" applyNumberFormat="1" applyFont="1" applyBorder="1" applyAlignment="1">
      <alignment vertical="center" shrinkToFit="1"/>
    </xf>
    <xf numFmtId="49" fontId="29" fillId="0" borderId="0" xfId="3" applyNumberFormat="1" applyFont="1">
      <alignment vertical="center"/>
    </xf>
    <xf numFmtId="0" fontId="39" fillId="0" borderId="24" xfId="3" applyFont="1" applyBorder="1" applyAlignment="1">
      <alignment horizontal="center" vertical="center"/>
    </xf>
    <xf numFmtId="0" fontId="39" fillId="0" borderId="23" xfId="3" applyFont="1" applyBorder="1" applyAlignment="1">
      <alignment horizontal="center" vertical="center"/>
    </xf>
    <xf numFmtId="0" fontId="39" fillId="0" borderId="22" xfId="3" applyFont="1" applyBorder="1" applyAlignment="1">
      <alignment horizontal="center" vertical="center"/>
    </xf>
    <xf numFmtId="0" fontId="38" fillId="0" borderId="5" xfId="3" applyFont="1" applyBorder="1" applyAlignment="1">
      <alignment horizontal="center" vertical="center"/>
    </xf>
    <xf numFmtId="49" fontId="35" fillId="0" borderId="36" xfId="4" applyNumberFormat="1" applyFont="1" applyBorder="1" applyAlignment="1">
      <alignment horizontal="distributed" vertical="center"/>
    </xf>
    <xf numFmtId="49" fontId="42" fillId="0" borderId="0" xfId="4" applyNumberFormat="1" applyFont="1" applyBorder="1" applyAlignment="1">
      <alignment horizontal="center" vertical="center" wrapText="1"/>
    </xf>
    <xf numFmtId="49" fontId="1" fillId="0" borderId="0" xfId="4" applyNumberFormat="1" applyFont="1" applyFill="1" applyBorder="1" applyAlignment="1">
      <alignment horizontal="center" vertical="center"/>
    </xf>
    <xf numFmtId="49" fontId="25" fillId="0" borderId="0" xfId="4" applyNumberFormat="1" applyFont="1" applyBorder="1" applyAlignment="1">
      <alignment horizontal="left" vertical="center" shrinkToFit="1"/>
    </xf>
    <xf numFmtId="49" fontId="36" fillId="0" borderId="0" xfId="4" applyNumberFormat="1" applyFont="1" applyBorder="1" applyAlignment="1">
      <alignment horizontal="distributed" vertical="center"/>
    </xf>
    <xf numFmtId="49" fontId="34" fillId="0" borderId="0" xfId="4" applyNumberFormat="1" applyFont="1" applyBorder="1" applyAlignment="1">
      <alignment horizontal="distributed" vertical="center" wrapText="1"/>
    </xf>
    <xf numFmtId="49" fontId="42" fillId="0" borderId="6" xfId="4" applyNumberFormat="1" applyFont="1" applyBorder="1" applyAlignment="1">
      <alignment horizontal="center" vertical="center" wrapText="1"/>
    </xf>
    <xf numFmtId="49" fontId="42" fillId="0" borderId="5" xfId="4" applyNumberFormat="1" applyFont="1" applyBorder="1" applyAlignment="1">
      <alignment horizontal="center" vertical="center" wrapText="1"/>
    </xf>
    <xf numFmtId="49" fontId="42" fillId="0" borderId="4" xfId="4" applyNumberFormat="1" applyFont="1" applyBorder="1" applyAlignment="1">
      <alignment horizontal="center" vertical="center" wrapText="1"/>
    </xf>
    <xf numFmtId="49" fontId="1" fillId="3" borderId="58" xfId="4" applyNumberFormat="1" applyFont="1" applyFill="1" applyBorder="1" applyAlignment="1">
      <alignment horizontal="center" vertical="center"/>
    </xf>
    <xf numFmtId="49" fontId="42" fillId="0" borderId="8" xfId="4" applyNumberFormat="1" applyFont="1" applyBorder="1" applyAlignment="1">
      <alignment horizontal="center" vertical="center" wrapText="1"/>
    </xf>
    <xf numFmtId="49" fontId="42" fillId="0" borderId="0" xfId="4" applyNumberFormat="1" applyFont="1" applyAlignment="1">
      <alignment horizontal="center" vertical="center" wrapText="1"/>
    </xf>
    <xf numFmtId="49" fontId="42" fillId="0" borderId="7" xfId="4" applyNumberFormat="1" applyFont="1" applyBorder="1" applyAlignment="1">
      <alignment horizontal="center" vertical="center" wrapText="1"/>
    </xf>
    <xf numFmtId="49" fontId="1" fillId="3" borderId="61" xfId="4" applyNumberFormat="1" applyFont="1" applyFill="1" applyBorder="1" applyAlignment="1">
      <alignment horizontal="center" vertical="center"/>
    </xf>
    <xf numFmtId="49" fontId="42" fillId="0" borderId="3" xfId="4" applyNumberFormat="1" applyFont="1" applyBorder="1" applyAlignment="1">
      <alignment horizontal="center" vertical="center" wrapText="1"/>
    </xf>
    <xf numFmtId="49" fontId="42" fillId="0" borderId="2" xfId="4" applyNumberFormat="1" applyFont="1" applyBorder="1" applyAlignment="1">
      <alignment horizontal="center" vertical="center" wrapText="1"/>
    </xf>
    <xf numFmtId="49" fontId="42" fillId="0" borderId="1" xfId="4" applyNumberFormat="1" applyFont="1" applyBorder="1" applyAlignment="1">
      <alignment horizontal="center" vertical="center" wrapText="1"/>
    </xf>
    <xf numFmtId="49" fontId="1" fillId="3" borderId="59" xfId="4" applyNumberFormat="1" applyFont="1" applyFill="1" applyBorder="1" applyAlignment="1">
      <alignment horizontal="center" vertical="center"/>
    </xf>
    <xf numFmtId="49" fontId="36" fillId="0" borderId="60" xfId="4" applyNumberFormat="1" applyFont="1" applyBorder="1" applyAlignment="1">
      <alignment horizontal="distributed" vertical="center"/>
    </xf>
    <xf numFmtId="49" fontId="35" fillId="0" borderId="60" xfId="4" applyNumberFormat="1" applyFont="1" applyBorder="1" applyAlignment="1">
      <alignment horizontal="distributed" vertical="center" wrapText="1"/>
    </xf>
    <xf numFmtId="49" fontId="42" fillId="0" borderId="6" xfId="4" applyNumberFormat="1" applyFont="1" applyBorder="1" applyAlignment="1">
      <alignment horizontal="center" vertical="center" shrinkToFit="1"/>
    </xf>
    <xf numFmtId="49" fontId="42" fillId="0" borderId="5" xfId="4" applyNumberFormat="1" applyFont="1" applyBorder="1" applyAlignment="1">
      <alignment horizontal="center" vertical="center" shrinkToFit="1"/>
    </xf>
    <xf numFmtId="49" fontId="42" fillId="0" borderId="4" xfId="4" applyNumberFormat="1" applyFont="1" applyBorder="1" applyAlignment="1">
      <alignment horizontal="center" vertical="center" shrinkToFit="1"/>
    </xf>
    <xf numFmtId="49" fontId="1" fillId="3" borderId="58" xfId="4" applyNumberFormat="1" applyFont="1" applyFill="1" applyBorder="1" applyAlignment="1">
      <alignment horizontal="center" vertical="center" shrinkToFit="1"/>
    </xf>
    <xf numFmtId="49" fontId="25" fillId="0" borderId="0" xfId="4" applyNumberFormat="1" applyFont="1" applyBorder="1" applyAlignment="1">
      <alignment horizontal="left" vertical="center" indent="1" shrinkToFit="1"/>
    </xf>
    <xf numFmtId="49" fontId="42" fillId="0" borderId="3" xfId="4" applyNumberFormat="1" applyFont="1" applyBorder="1" applyAlignment="1">
      <alignment horizontal="center" vertical="center" shrinkToFit="1"/>
    </xf>
    <xf numFmtId="49" fontId="42" fillId="0" borderId="2" xfId="4" applyNumberFormat="1" applyFont="1" applyBorder="1" applyAlignment="1">
      <alignment horizontal="center" vertical="center" shrinkToFit="1"/>
    </xf>
    <xf numFmtId="49" fontId="42" fillId="0" borderId="1" xfId="4" applyNumberFormat="1" applyFont="1" applyBorder="1" applyAlignment="1">
      <alignment horizontal="center" vertical="center" wrapText="1" shrinkToFit="1"/>
    </xf>
    <xf numFmtId="179" fontId="10" fillId="0" borderId="0" xfId="4" applyNumberFormat="1" applyFont="1" applyAlignment="1">
      <alignment horizontal="right" vertical="center"/>
    </xf>
    <xf numFmtId="14" fontId="39" fillId="0" borderId="0" xfId="4" applyNumberFormat="1" applyFont="1" applyAlignment="1">
      <alignment horizontal="right" vertical="center"/>
    </xf>
    <xf numFmtId="49" fontId="36" fillId="0" borderId="36" xfId="4" applyNumberFormat="1" applyFont="1" applyBorder="1" applyAlignment="1">
      <alignment horizontal="distributed" vertical="center" wrapText="1"/>
    </xf>
    <xf numFmtId="180" fontId="39" fillId="0" borderId="0" xfId="4" applyNumberFormat="1" applyFont="1" applyAlignment="1">
      <alignment horizontal="right" vertical="center"/>
    </xf>
    <xf numFmtId="49" fontId="39" fillId="0" borderId="0" xfId="4" applyNumberFormat="1" applyFont="1" applyAlignment="1">
      <alignment horizontal="right" vertical="center"/>
    </xf>
    <xf numFmtId="49" fontId="40" fillId="0" borderId="0" xfId="4" applyNumberFormat="1" applyFont="1" applyAlignment="1">
      <alignment vertical="center"/>
    </xf>
    <xf numFmtId="49" fontId="28" fillId="0" borderId="0" xfId="4" applyNumberFormat="1" applyFont="1" applyAlignment="1">
      <alignment vertical="center" shrinkToFit="1"/>
    </xf>
    <xf numFmtId="49" fontId="23" fillId="0" borderId="0" xfId="4" applyNumberFormat="1" applyFont="1" applyAlignment="1">
      <alignment vertical="center" shrinkToFit="1"/>
    </xf>
    <xf numFmtId="181" fontId="23" fillId="0" borderId="0" xfId="4" applyNumberFormat="1" applyFont="1" applyAlignment="1">
      <alignment vertical="center" shrinkToFit="1"/>
    </xf>
    <xf numFmtId="0" fontId="23" fillId="0" borderId="0" xfId="4" applyNumberFormat="1" applyFont="1" applyAlignment="1">
      <alignment vertical="center" shrinkToFit="1"/>
    </xf>
    <xf numFmtId="49" fontId="35" fillId="0" borderId="0" xfId="4" applyNumberFormat="1" applyFont="1" applyBorder="1" applyAlignment="1">
      <alignment horizontal="distributed" vertical="center" wrapText="1"/>
    </xf>
    <xf numFmtId="178" fontId="11" fillId="3" borderId="39" xfId="4" applyNumberFormat="1" applyFont="1" applyFill="1" applyBorder="1" applyAlignment="1">
      <alignment horizontal="center" vertical="center"/>
    </xf>
    <xf numFmtId="0" fontId="37" fillId="0" borderId="0" xfId="4" applyNumberFormat="1" applyFont="1" applyAlignment="1">
      <alignment horizontal="distributed" vertical="center"/>
    </xf>
    <xf numFmtId="49" fontId="23" fillId="0" borderId="0" xfId="4" applyNumberFormat="1" applyFont="1" applyAlignment="1">
      <alignment horizontal="left" vertical="center" shrinkToFit="1"/>
    </xf>
    <xf numFmtId="49" fontId="43" fillId="0" borderId="0" xfId="4" applyNumberFormat="1" applyFont="1" applyAlignment="1">
      <alignment horizontal="left" vertical="center" shrinkToFit="1"/>
    </xf>
    <xf numFmtId="49" fontId="23" fillId="3" borderId="0" xfId="4" applyNumberFormat="1" applyFont="1" applyFill="1" applyAlignment="1">
      <alignment horizontal="center" vertical="center" shrinkToFit="1"/>
    </xf>
    <xf numFmtId="181" fontId="23" fillId="0" borderId="0" xfId="4" applyNumberFormat="1" applyFont="1" applyAlignment="1">
      <alignment horizontal="left" vertical="center" shrinkToFit="1"/>
    </xf>
    <xf numFmtId="182" fontId="25" fillId="3" borderId="36" xfId="4" applyNumberFormat="1" applyFont="1" applyFill="1" applyBorder="1" applyAlignment="1">
      <alignment horizontal="center" vertical="center" shrinkToFit="1"/>
    </xf>
    <xf numFmtId="49" fontId="37" fillId="0" borderId="36" xfId="4" applyNumberFormat="1" applyFont="1" applyBorder="1" applyAlignment="1">
      <alignment horizontal="right" vertical="center"/>
    </xf>
    <xf numFmtId="183" fontId="39" fillId="0" borderId="0" xfId="4" applyNumberFormat="1" applyFont="1" applyAlignment="1">
      <alignment horizontal="right" vertical="center"/>
    </xf>
    <xf numFmtId="0" fontId="29" fillId="0" borderId="0" xfId="3" applyFont="1" applyAlignment="1">
      <alignment vertical="center"/>
    </xf>
    <xf numFmtId="0" fontId="44" fillId="0" borderId="0" xfId="5" applyFont="1" applyAlignment="1">
      <alignment horizontal="center" vertical="center"/>
    </xf>
    <xf numFmtId="49" fontId="38" fillId="0" borderId="0" xfId="4" applyNumberFormat="1" applyFont="1" applyAlignment="1">
      <alignment horizontal="right" vertical="center" shrinkToFit="1"/>
    </xf>
    <xf numFmtId="49" fontId="38" fillId="0" borderId="0" xfId="4" applyNumberFormat="1" applyFont="1" applyAlignment="1">
      <alignment horizontal="left" vertical="center" shrinkToFit="1"/>
    </xf>
    <xf numFmtId="49" fontId="45" fillId="0" borderId="0" xfId="4" applyNumberFormat="1" applyFont="1" applyAlignment="1">
      <alignment horizontal="left" vertical="center"/>
    </xf>
    <xf numFmtId="0" fontId="47" fillId="0" borderId="0" xfId="3" applyFont="1">
      <alignment vertical="center"/>
    </xf>
    <xf numFmtId="0" fontId="38" fillId="0" borderId="0" xfId="3" applyFont="1" applyAlignment="1">
      <alignment horizontal="right" vertical="center"/>
    </xf>
    <xf numFmtId="0" fontId="48" fillId="0" borderId="0" xfId="3" applyFont="1" applyAlignment="1">
      <alignment horizontal="center" vertical="center"/>
    </xf>
    <xf numFmtId="183" fontId="38" fillId="0" borderId="0" xfId="3" applyNumberFormat="1" applyFont="1" applyAlignment="1">
      <alignment horizontal="right" vertical="center"/>
    </xf>
    <xf numFmtId="49" fontId="31" fillId="0" borderId="36" xfId="3" applyNumberFormat="1" applyFont="1" applyBorder="1" applyAlignment="1">
      <alignment horizontal="distributed" vertical="center"/>
    </xf>
    <xf numFmtId="176" fontId="49" fillId="0" borderId="36" xfId="3" applyNumberFormat="1" applyFont="1" applyBorder="1" applyAlignment="1">
      <alignment horizontal="center" vertical="center" shrinkToFit="1"/>
    </xf>
    <xf numFmtId="181" fontId="50" fillId="0" borderId="0" xfId="3" applyNumberFormat="1" applyFont="1" applyAlignment="1">
      <alignment horizontal="left" vertical="center" shrinkToFit="1"/>
    </xf>
    <xf numFmtId="176" fontId="50" fillId="0" borderId="0" xfId="4" applyNumberFormat="1" applyFont="1" applyFill="1" applyAlignment="1">
      <alignment horizontal="center" vertical="center" shrinkToFit="1"/>
    </xf>
    <xf numFmtId="49" fontId="51" fillId="0" borderId="0" xfId="4" applyNumberFormat="1" applyFont="1" applyAlignment="1">
      <alignment horizontal="center" vertical="center" shrinkToFit="1"/>
    </xf>
    <xf numFmtId="180" fontId="38" fillId="0" borderId="0" xfId="3" applyNumberFormat="1" applyFont="1" applyAlignment="1">
      <alignment horizontal="right" vertical="center"/>
    </xf>
    <xf numFmtId="14" fontId="31" fillId="0" borderId="0" xfId="3" applyNumberFormat="1" applyFont="1" applyAlignment="1">
      <alignment horizontal="distributed" vertical="center"/>
    </xf>
    <xf numFmtId="178" fontId="1" fillId="0" borderId="39" xfId="3" applyNumberFormat="1" applyFont="1" applyBorder="1" applyAlignment="1">
      <alignment horizontal="center" vertical="center"/>
    </xf>
    <xf numFmtId="181" fontId="50" fillId="0" borderId="0" xfId="3" applyNumberFormat="1" applyFont="1" applyAlignment="1">
      <alignment vertical="center" shrinkToFit="1"/>
    </xf>
    <xf numFmtId="0" fontId="49" fillId="0" borderId="0" xfId="3" applyFont="1" applyAlignment="1">
      <alignment vertical="center" shrinkToFit="1"/>
    </xf>
    <xf numFmtId="179" fontId="1" fillId="0" borderId="0" xfId="3" applyNumberFormat="1" applyFont="1" applyAlignment="1">
      <alignment horizontal="right" vertical="center" shrinkToFit="1"/>
    </xf>
    <xf numFmtId="14" fontId="38" fillId="0" borderId="0" xfId="3" applyNumberFormat="1" applyFont="1" applyAlignment="1">
      <alignment horizontal="right" vertical="center"/>
    </xf>
    <xf numFmtId="179" fontId="1" fillId="0" borderId="0" xfId="3" applyNumberFormat="1" applyFont="1" applyAlignment="1">
      <alignment horizontal="right" vertical="center"/>
    </xf>
    <xf numFmtId="49" fontId="34" fillId="0" borderId="36" xfId="3" applyNumberFormat="1" applyFont="1" applyBorder="1" applyAlignment="1">
      <alignment horizontal="distributed" vertical="center"/>
    </xf>
    <xf numFmtId="49" fontId="52" fillId="0" borderId="36" xfId="3" applyNumberFormat="1" applyFont="1" applyBorder="1" applyAlignment="1">
      <alignment horizontal="distributed" vertical="center"/>
    </xf>
    <xf numFmtId="177" fontId="1" fillId="0" borderId="36" xfId="3" applyNumberFormat="1" applyFont="1" applyBorder="1" applyAlignment="1">
      <alignment horizontal="left" vertical="center" shrinkToFit="1"/>
    </xf>
    <xf numFmtId="49" fontId="30" fillId="0" borderId="0" xfId="3" applyNumberFormat="1" applyFont="1" applyBorder="1" applyAlignment="1">
      <alignment horizontal="left" vertical="center" shrinkToFit="1"/>
    </xf>
    <xf numFmtId="49" fontId="1" fillId="0" borderId="0" xfId="3" applyNumberFormat="1" applyFont="1" applyBorder="1" applyAlignment="1">
      <alignment horizontal="center" vertical="center" shrinkToFit="1"/>
    </xf>
    <xf numFmtId="0" fontId="49" fillId="0" borderId="0" xfId="3" applyFont="1" applyBorder="1" applyAlignment="1">
      <alignment horizontal="center" vertical="center" shrinkToFit="1"/>
    </xf>
    <xf numFmtId="49" fontId="34" fillId="0" borderId="60" xfId="3" applyNumberFormat="1" applyFont="1" applyBorder="1" applyAlignment="1">
      <alignment horizontal="distributed" vertical="center"/>
    </xf>
    <xf numFmtId="49" fontId="34" fillId="0" borderId="60" xfId="3" applyNumberFormat="1" applyFont="1" applyBorder="1" applyAlignment="1">
      <alignment horizontal="distributed" vertical="center"/>
    </xf>
    <xf numFmtId="49" fontId="30" fillId="0" borderId="0" xfId="3" applyNumberFormat="1" applyFont="1" applyBorder="1" applyAlignment="1">
      <alignment horizontal="left" vertical="center" indent="1" shrinkToFit="1"/>
    </xf>
    <xf numFmtId="0" fontId="29" fillId="0" borderId="54" xfId="3" applyFont="1" applyBorder="1" applyAlignment="1">
      <alignment horizontal="center" vertical="center"/>
    </xf>
    <xf numFmtId="49" fontId="42" fillId="0" borderId="2" xfId="4" applyNumberFormat="1" applyFont="1" applyBorder="1" applyAlignment="1">
      <alignment horizontal="center" vertical="center" wrapText="1" shrinkToFit="1"/>
    </xf>
    <xf numFmtId="49" fontId="42" fillId="0" borderId="3" xfId="4" applyNumberFormat="1" applyFont="1" applyBorder="1" applyAlignment="1">
      <alignment horizontal="center" vertical="center" wrapText="1" shrinkToFit="1"/>
    </xf>
    <xf numFmtId="49" fontId="42" fillId="0" borderId="4" xfId="4" applyNumberFormat="1" applyFont="1" applyBorder="1" applyAlignment="1">
      <alignment horizontal="center" vertical="center" wrapText="1" shrinkToFit="1"/>
    </xf>
    <xf numFmtId="49" fontId="42" fillId="0" borderId="5" xfId="4" applyNumberFormat="1" applyFont="1" applyBorder="1" applyAlignment="1">
      <alignment horizontal="center" vertical="center" wrapText="1" shrinkToFit="1"/>
    </xf>
    <xf numFmtId="49" fontId="42" fillId="0" borderId="6" xfId="4" applyNumberFormat="1" applyFont="1" applyBorder="1" applyAlignment="1">
      <alignment horizontal="center" vertical="center" wrapText="1" shrinkToFit="1"/>
    </xf>
    <xf numFmtId="49" fontId="34" fillId="0" borderId="60" xfId="3" applyNumberFormat="1" applyFont="1" applyBorder="1" applyAlignment="1">
      <alignment horizontal="distributed" vertical="center" wrapText="1"/>
    </xf>
    <xf numFmtId="49" fontId="52" fillId="0" borderId="60" xfId="3" applyNumberFormat="1" applyFont="1" applyBorder="1" applyAlignment="1">
      <alignment horizontal="distributed" vertical="center" wrapText="1"/>
    </xf>
    <xf numFmtId="49" fontId="34" fillId="0" borderId="39" xfId="3" applyNumberFormat="1" applyFont="1" applyBorder="1" applyAlignment="1">
      <alignment horizontal="center" vertical="center" shrinkToFit="1"/>
    </xf>
    <xf numFmtId="49" fontId="52" fillId="0" borderId="39" xfId="3" applyNumberFormat="1" applyFont="1" applyBorder="1" applyAlignment="1">
      <alignment horizontal="left" vertical="center" wrapText="1"/>
    </xf>
    <xf numFmtId="177" fontId="1" fillId="0" borderId="39" xfId="3" applyNumberFormat="1" applyFont="1" applyBorder="1" applyAlignment="1">
      <alignment horizontal="left" vertical="center" shrinkToFit="1"/>
    </xf>
    <xf numFmtId="49" fontId="42" fillId="0" borderId="0" xfId="4" applyNumberFormat="1" applyFont="1" applyBorder="1" applyAlignment="1">
      <alignment horizontal="center" vertical="center" wrapText="1"/>
    </xf>
    <xf numFmtId="49" fontId="34" fillId="0" borderId="36" xfId="3" applyNumberFormat="1" applyFont="1" applyBorder="1" applyAlignment="1">
      <alignment horizontal="distributed" vertical="center" wrapText="1"/>
    </xf>
    <xf numFmtId="49" fontId="52" fillId="0" borderId="36" xfId="3" applyNumberFormat="1" applyFont="1" applyBorder="1" applyAlignment="1">
      <alignment horizontal="left" vertical="center" wrapText="1"/>
    </xf>
    <xf numFmtId="0" fontId="29" fillId="0" borderId="0" xfId="3" applyFont="1" applyBorder="1">
      <alignment vertical="center"/>
    </xf>
    <xf numFmtId="49" fontId="34" fillId="0" borderId="39" xfId="3" applyNumberFormat="1" applyFont="1" applyBorder="1" applyAlignment="1">
      <alignment horizontal="distributed" vertical="center" wrapText="1"/>
    </xf>
    <xf numFmtId="49" fontId="52" fillId="0" borderId="0" xfId="3" applyNumberFormat="1" applyFont="1" applyBorder="1" applyAlignment="1">
      <alignment horizontal="left" vertical="center" wrapText="1"/>
    </xf>
    <xf numFmtId="0" fontId="29" fillId="0" borderId="0" xfId="3" applyFont="1" applyBorder="1" applyAlignment="1">
      <alignment horizontal="center" vertical="center"/>
    </xf>
    <xf numFmtId="49" fontId="34" fillId="0" borderId="36" xfId="3" applyNumberFormat="1" applyFont="1" applyBorder="1" applyAlignment="1">
      <alignment horizontal="distributed" vertical="center"/>
    </xf>
    <xf numFmtId="49" fontId="1" fillId="0" borderId="0" xfId="3" applyNumberFormat="1" applyFont="1" applyBorder="1" applyAlignment="1">
      <alignment horizontal="left" vertical="center" indent="1" shrinkToFit="1"/>
    </xf>
    <xf numFmtId="49" fontId="39" fillId="0" borderId="0" xfId="5" applyNumberFormat="1" applyFont="1" applyBorder="1" applyAlignment="1">
      <alignment vertical="center" shrinkToFit="1"/>
    </xf>
    <xf numFmtId="49" fontId="39" fillId="0" borderId="22" xfId="5" applyNumberFormat="1" applyFont="1" applyBorder="1" applyAlignment="1">
      <alignment horizontal="center" vertical="center" shrinkToFit="1"/>
    </xf>
    <xf numFmtId="49" fontId="39" fillId="0" borderId="23" xfId="5" applyNumberFormat="1" applyFont="1" applyBorder="1" applyAlignment="1">
      <alignment horizontal="center" vertical="center" shrinkToFit="1"/>
    </xf>
    <xf numFmtId="49" fontId="39" fillId="0" borderId="24" xfId="5" applyNumberFormat="1" applyFont="1" applyBorder="1" applyAlignment="1">
      <alignment horizontal="center" vertical="center" shrinkToFit="1"/>
    </xf>
    <xf numFmtId="0" fontId="29" fillId="0" borderId="7" xfId="3" applyFont="1" applyBorder="1">
      <alignment vertical="center"/>
    </xf>
    <xf numFmtId="0" fontId="38" fillId="0" borderId="0" xfId="3" applyFont="1" applyBorder="1" applyAlignment="1">
      <alignment horizontal="center" vertical="center"/>
    </xf>
    <xf numFmtId="0" fontId="38" fillId="0" borderId="8" xfId="3" applyFont="1" applyBorder="1" applyAlignment="1">
      <alignment horizontal="center" vertical="center"/>
    </xf>
    <xf numFmtId="49" fontId="1" fillId="0" borderId="4" xfId="3" applyNumberFormat="1" applyFont="1" applyBorder="1" applyAlignment="1">
      <alignment horizontal="left" vertical="center" indent="1" shrinkToFit="1"/>
    </xf>
    <xf numFmtId="49" fontId="1" fillId="0" borderId="5" xfId="3" applyNumberFormat="1" applyFont="1" applyBorder="1" applyAlignment="1">
      <alignment horizontal="left" vertical="center" indent="1" shrinkToFit="1"/>
    </xf>
    <xf numFmtId="49" fontId="1" fillId="0" borderId="5" xfId="3" applyNumberFormat="1" applyFont="1" applyBorder="1" applyAlignment="1">
      <alignment horizontal="center" vertical="center" shrinkToFit="1"/>
    </xf>
    <xf numFmtId="49" fontId="1" fillId="0" borderId="6" xfId="3" applyNumberFormat="1" applyFont="1" applyBorder="1" applyAlignment="1">
      <alignment horizontal="center" vertical="center" shrinkToFit="1"/>
    </xf>
    <xf numFmtId="49" fontId="34" fillId="0" borderId="0" xfId="3" applyNumberFormat="1" applyFont="1" applyBorder="1" applyAlignment="1">
      <alignment horizontal="distributed" vertical="center"/>
    </xf>
    <xf numFmtId="49" fontId="1" fillId="0" borderId="0" xfId="3" applyNumberFormat="1" applyFont="1" applyBorder="1" applyAlignment="1">
      <alignment horizontal="left" vertical="center" shrinkToFit="1"/>
    </xf>
    <xf numFmtId="49" fontId="1" fillId="0" borderId="39" xfId="3" applyNumberFormat="1" applyFont="1" applyBorder="1" applyAlignment="1">
      <alignment horizontal="left" vertical="center" shrinkToFit="1"/>
    </xf>
    <xf numFmtId="49" fontId="1" fillId="0" borderId="39" xfId="3" applyNumberFormat="1" applyFont="1" applyBorder="1" applyAlignment="1">
      <alignment horizontal="left" vertical="center" indent="1" shrinkToFit="1"/>
    </xf>
    <xf numFmtId="49" fontId="34" fillId="0" borderId="0" xfId="3" applyNumberFormat="1" applyFont="1" applyBorder="1" applyAlignment="1">
      <alignment horizontal="distributed" wrapText="1"/>
    </xf>
    <xf numFmtId="49" fontId="34" fillId="0" borderId="0" xfId="3" applyNumberFormat="1" applyFont="1" applyBorder="1" applyAlignment="1">
      <alignment horizontal="distributed"/>
    </xf>
    <xf numFmtId="177" fontId="1" fillId="0" borderId="0" xfId="3" applyNumberFormat="1" applyFont="1" applyBorder="1" applyAlignment="1">
      <alignment horizontal="left" shrinkToFit="1"/>
    </xf>
    <xf numFmtId="177" fontId="28" fillId="0" borderId="0" xfId="3" applyNumberFormat="1" applyAlignment="1">
      <alignment horizontal="left" shrinkToFit="1"/>
    </xf>
    <xf numFmtId="176" fontId="1" fillId="0" borderId="36" xfId="3" applyNumberFormat="1" applyFont="1" applyBorder="1" applyAlignment="1">
      <alignment vertical="center" shrinkToFit="1"/>
    </xf>
    <xf numFmtId="49" fontId="1" fillId="0" borderId="36" xfId="3" applyNumberFormat="1" applyFont="1" applyBorder="1" applyAlignment="1">
      <alignment horizontal="center" vertical="center"/>
    </xf>
    <xf numFmtId="176" fontId="1" fillId="0" borderId="36" xfId="3" applyNumberFormat="1" applyFont="1" applyBorder="1" applyAlignment="1">
      <alignment horizontal="left" vertical="center" shrinkToFit="1"/>
    </xf>
    <xf numFmtId="0" fontId="38" fillId="0" borderId="0" xfId="3" applyFont="1" applyBorder="1" applyAlignment="1">
      <alignment horizontal="right" vertical="center"/>
    </xf>
    <xf numFmtId="179" fontId="1" fillId="0" borderId="0" xfId="3" applyNumberFormat="1" applyFont="1" applyBorder="1" applyAlignment="1">
      <alignment horizontal="left" vertical="center"/>
    </xf>
    <xf numFmtId="179" fontId="1" fillId="0" borderId="0" xfId="3" applyNumberFormat="1" applyFont="1" applyBorder="1">
      <alignment vertical="center"/>
    </xf>
    <xf numFmtId="0" fontId="38" fillId="0" borderId="0" xfId="3" applyFont="1" applyAlignment="1">
      <alignment horizontal="center" vertical="center"/>
    </xf>
    <xf numFmtId="0" fontId="38" fillId="0" borderId="5" xfId="3" applyFont="1" applyBorder="1" applyAlignment="1">
      <alignment vertical="center"/>
    </xf>
    <xf numFmtId="0" fontId="30" fillId="0" borderId="5" xfId="3" applyFont="1" applyBorder="1" applyAlignment="1">
      <alignment horizontal="right" vertical="center"/>
    </xf>
    <xf numFmtId="178" fontId="1" fillId="0" borderId="5" xfId="3" applyNumberFormat="1" applyFont="1" applyBorder="1" applyAlignment="1">
      <alignment horizontal="center" vertical="center"/>
    </xf>
    <xf numFmtId="0" fontId="38" fillId="0" borderId="5" xfId="3" applyFont="1" applyBorder="1" applyAlignment="1">
      <alignment horizontal="center" vertical="center"/>
    </xf>
    <xf numFmtId="0" fontId="34" fillId="0" borderId="54" xfId="3" applyFont="1" applyBorder="1" applyAlignment="1">
      <alignment horizontal="center" vertical="center" wrapText="1" shrinkToFit="1"/>
    </xf>
    <xf numFmtId="0" fontId="31" fillId="0" borderId="54" xfId="3" applyFont="1" applyBorder="1" applyAlignment="1">
      <alignment horizontal="center" vertical="center" shrinkToFit="1"/>
    </xf>
    <xf numFmtId="0" fontId="31" fillId="0" borderId="62" xfId="3" applyFont="1" applyBorder="1" applyAlignment="1">
      <alignment horizontal="center" vertical="center" shrinkToFit="1"/>
    </xf>
    <xf numFmtId="0" fontId="31" fillId="0" borderId="63" xfId="3" applyFont="1" applyBorder="1" applyAlignment="1">
      <alignment horizontal="center" vertical="center" shrinkToFit="1"/>
    </xf>
    <xf numFmtId="0" fontId="31" fillId="0" borderId="64"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3" xfId="3" applyFont="1" applyBorder="1" applyAlignment="1">
      <alignment horizontal="center" vertical="center" shrinkToFit="1"/>
    </xf>
    <xf numFmtId="0" fontId="31" fillId="0" borderId="65" xfId="3" applyFont="1" applyBorder="1" applyAlignment="1">
      <alignment horizontal="center" vertical="center" shrinkToFit="1"/>
    </xf>
    <xf numFmtId="0" fontId="31" fillId="0" borderId="66" xfId="3" applyFont="1" applyBorder="1" applyAlignment="1">
      <alignment horizontal="center" vertical="center" shrinkToFit="1"/>
    </xf>
    <xf numFmtId="0" fontId="31" fillId="0" borderId="67" xfId="3" applyFont="1" applyBorder="1" applyAlignment="1">
      <alignment horizontal="center" vertical="center" shrinkToFit="1"/>
    </xf>
    <xf numFmtId="0" fontId="31" fillId="0" borderId="4" xfId="3" applyFont="1" applyBorder="1" applyAlignment="1">
      <alignment horizontal="center" vertical="center" shrinkToFit="1"/>
    </xf>
    <xf numFmtId="0" fontId="31" fillId="0" borderId="5" xfId="3" applyFont="1" applyBorder="1" applyAlignment="1">
      <alignment horizontal="center" vertical="center" shrinkToFit="1"/>
    </xf>
    <xf numFmtId="0" fontId="31" fillId="0" borderId="6" xfId="3" applyFont="1" applyBorder="1" applyAlignment="1">
      <alignment horizontal="center" vertical="center" shrinkToFit="1"/>
    </xf>
    <xf numFmtId="0" fontId="6" fillId="0" borderId="54" xfId="3" applyFont="1" applyBorder="1" applyAlignment="1">
      <alignment horizontal="center" vertical="center" shrinkToFit="1"/>
    </xf>
    <xf numFmtId="176" fontId="30" fillId="0" borderId="22" xfId="3" applyNumberFormat="1" applyFont="1" applyBorder="1" applyAlignment="1">
      <alignment horizontal="center" vertical="center" shrinkToFit="1"/>
    </xf>
    <xf numFmtId="176" fontId="30" fillId="0" borderId="24" xfId="3" applyNumberFormat="1" applyFont="1" applyBorder="1" applyAlignment="1">
      <alignment horizontal="center" vertical="center" shrinkToFit="1"/>
    </xf>
    <xf numFmtId="176" fontId="1" fillId="0" borderId="22" xfId="3" applyNumberFormat="1" applyFont="1" applyBorder="1" applyAlignment="1">
      <alignment horizontal="center" vertical="center" shrinkToFit="1"/>
    </xf>
    <xf numFmtId="176" fontId="1" fillId="0" borderId="23" xfId="3" applyNumberFormat="1" applyFont="1" applyBorder="1" applyAlignment="1">
      <alignment horizontal="center" vertical="center" shrinkToFit="1"/>
    </xf>
    <xf numFmtId="176" fontId="1" fillId="0" borderId="24" xfId="3" applyNumberFormat="1" applyFont="1" applyBorder="1" applyAlignment="1">
      <alignment horizontal="center" vertical="center" shrinkToFit="1"/>
    </xf>
    <xf numFmtId="176" fontId="30" fillId="0" borderId="54" xfId="6" applyNumberFormat="1" applyFont="1" applyBorder="1" applyAlignment="1">
      <alignment horizontal="center" vertical="center" shrinkToFit="1"/>
    </xf>
    <xf numFmtId="0" fontId="30" fillId="0" borderId="54" xfId="3" applyNumberFormat="1" applyFont="1" applyBorder="1" applyAlignment="1">
      <alignment horizontal="center" vertical="center" shrinkToFit="1"/>
    </xf>
    <xf numFmtId="176" fontId="12" fillId="0" borderId="54" xfId="3" applyNumberFormat="1" applyFont="1" applyBorder="1" applyAlignment="1">
      <alignment horizontal="center" vertical="center" shrinkToFit="1"/>
    </xf>
    <xf numFmtId="0" fontId="53" fillId="5" borderId="0" xfId="3" applyFont="1" applyFill="1">
      <alignment vertical="center"/>
    </xf>
    <xf numFmtId="49" fontId="45" fillId="7" borderId="22" xfId="3" applyNumberFormat="1" applyFont="1" applyFill="1" applyBorder="1" applyAlignment="1">
      <alignment horizontal="right" vertical="center" shrinkToFit="1"/>
    </xf>
    <xf numFmtId="49" fontId="45" fillId="7" borderId="23" xfId="3" applyNumberFormat="1" applyFont="1" applyFill="1" applyBorder="1" applyAlignment="1">
      <alignment horizontal="right" vertical="center" shrinkToFit="1"/>
    </xf>
    <xf numFmtId="49" fontId="45" fillId="7" borderId="24" xfId="3" applyNumberFormat="1" applyFont="1" applyFill="1" applyBorder="1" applyAlignment="1">
      <alignment horizontal="right" vertical="center" shrinkToFit="1"/>
    </xf>
    <xf numFmtId="176" fontId="12" fillId="7" borderId="22" xfId="3" applyNumberFormat="1" applyFont="1" applyFill="1" applyBorder="1" applyAlignment="1">
      <alignment horizontal="center" vertical="center" shrinkToFit="1"/>
    </xf>
    <xf numFmtId="176" fontId="12" fillId="7" borderId="23" xfId="3" applyNumberFormat="1" applyFont="1" applyFill="1" applyBorder="1" applyAlignment="1">
      <alignment horizontal="center" vertical="center" shrinkToFit="1"/>
    </xf>
    <xf numFmtId="176" fontId="12" fillId="7" borderId="24" xfId="3" applyNumberFormat="1" applyFont="1" applyFill="1" applyBorder="1" applyAlignment="1">
      <alignment horizontal="center" vertical="center" shrinkToFit="1"/>
    </xf>
    <xf numFmtId="0" fontId="12" fillId="6" borderId="22" xfId="3" applyNumberFormat="1" applyFont="1" applyFill="1" applyBorder="1" applyAlignment="1">
      <alignment horizontal="center" vertical="center" shrinkToFit="1"/>
    </xf>
    <xf numFmtId="0" fontId="12" fillId="6" borderId="23" xfId="3" applyNumberFormat="1" applyFont="1" applyFill="1" applyBorder="1" applyAlignment="1">
      <alignment horizontal="center" vertical="center" shrinkToFit="1"/>
    </xf>
    <xf numFmtId="0" fontId="12" fillId="6" borderId="24" xfId="3" applyNumberFormat="1" applyFont="1" applyFill="1" applyBorder="1" applyAlignment="1">
      <alignment horizontal="center" vertical="center" shrinkToFit="1"/>
    </xf>
    <xf numFmtId="184" fontId="12" fillId="0" borderId="54" xfId="3" applyNumberFormat="1" applyFont="1" applyBorder="1" applyAlignment="1">
      <alignment horizontal="right" vertical="center" shrinkToFit="1"/>
    </xf>
    <xf numFmtId="184" fontId="12" fillId="7" borderId="54" xfId="3" applyNumberFormat="1" applyFont="1" applyFill="1" applyBorder="1" applyAlignment="1">
      <alignment horizontal="right" vertical="center" shrinkToFit="1"/>
    </xf>
    <xf numFmtId="184" fontId="12" fillId="0" borderId="22" xfId="3" applyNumberFormat="1" applyFont="1" applyBorder="1" applyAlignment="1">
      <alignment horizontal="right" vertical="center" shrinkToFit="1"/>
    </xf>
    <xf numFmtId="184" fontId="12" fillId="0" borderId="23" xfId="3" applyNumberFormat="1" applyFont="1" applyBorder="1" applyAlignment="1">
      <alignment horizontal="right" vertical="center" shrinkToFit="1"/>
    </xf>
    <xf numFmtId="184" fontId="12" fillId="0" borderId="24" xfId="3" applyNumberFormat="1" applyFont="1" applyBorder="1" applyAlignment="1">
      <alignment horizontal="right" vertical="center" shrinkToFit="1"/>
    </xf>
    <xf numFmtId="184" fontId="12" fillId="8" borderId="54" xfId="3" applyNumberFormat="1" applyFont="1" applyFill="1" applyBorder="1" applyAlignment="1">
      <alignment horizontal="right" vertical="center" shrinkToFit="1"/>
    </xf>
    <xf numFmtId="0" fontId="1" fillId="0" borderId="0" xfId="7" applyFont="1">
      <alignment vertical="center"/>
    </xf>
    <xf numFmtId="0" fontId="38" fillId="0" borderId="54" xfId="7" applyFont="1" applyBorder="1" applyAlignment="1">
      <alignment horizontal="center" vertical="center"/>
    </xf>
    <xf numFmtId="0" fontId="1" fillId="0" borderId="5" xfId="7" applyNumberFormat="1" applyFont="1" applyBorder="1" applyAlignment="1">
      <alignment horizontal="center" wrapText="1"/>
    </xf>
    <xf numFmtId="0" fontId="1" fillId="0" borderId="5" xfId="7" applyFont="1" applyBorder="1">
      <alignment vertical="center"/>
    </xf>
    <xf numFmtId="0" fontId="38" fillId="0" borderId="5" xfId="7" applyFont="1" applyBorder="1">
      <alignment vertical="center"/>
    </xf>
    <xf numFmtId="0" fontId="1" fillId="0" borderId="0" xfId="7" applyNumberFormat="1" applyFont="1" applyAlignment="1">
      <alignment horizontal="center" wrapText="1"/>
    </xf>
    <xf numFmtId="178" fontId="30" fillId="3" borderId="0" xfId="7" applyNumberFormat="1" applyFont="1" applyFill="1" applyAlignment="1">
      <alignment horizontal="left" vertical="center"/>
    </xf>
    <xf numFmtId="0" fontId="30" fillId="0" borderId="0" xfId="7" applyFont="1">
      <alignment vertical="center"/>
    </xf>
    <xf numFmtId="0" fontId="38" fillId="0" borderId="0" xfId="7" applyFont="1">
      <alignment vertical="center"/>
    </xf>
    <xf numFmtId="0" fontId="14" fillId="0" borderId="0" xfId="7" applyFont="1">
      <alignment vertical="center"/>
    </xf>
    <xf numFmtId="38" fontId="23" fillId="3" borderId="5" xfId="8" applyFont="1" applyFill="1" applyBorder="1" applyAlignment="1">
      <alignment horizontal="center"/>
    </xf>
    <xf numFmtId="0" fontId="38" fillId="0" borderId="5" xfId="7" applyFont="1" applyBorder="1" applyAlignment="1">
      <alignment horizontal="right" vertical="center"/>
    </xf>
    <xf numFmtId="38" fontId="23" fillId="3" borderId="0" xfId="8" applyFont="1" applyFill="1" applyAlignment="1">
      <alignment horizontal="center"/>
    </xf>
    <xf numFmtId="0" fontId="10" fillId="0" borderId="0" xfId="7" applyFont="1" applyAlignment="1"/>
    <xf numFmtId="0" fontId="1" fillId="0" borderId="2" xfId="7" applyFont="1" applyBorder="1">
      <alignment vertical="center"/>
    </xf>
    <xf numFmtId="176" fontId="54" fillId="0" borderId="5" xfId="7" applyNumberFormat="1" applyFont="1" applyBorder="1" applyAlignment="1">
      <alignment horizontal="center" vertical="center" shrinkToFit="1"/>
    </xf>
    <xf numFmtId="176" fontId="50" fillId="0" borderId="5" xfId="7" applyNumberFormat="1" applyFont="1" applyBorder="1" applyAlignment="1">
      <alignment horizontal="left" vertical="center" shrinkToFit="1"/>
    </xf>
    <xf numFmtId="0" fontId="38" fillId="0" borderId="5" xfId="7" applyFont="1" applyBorder="1" applyAlignment="1">
      <alignment horizontal="center" vertical="center"/>
    </xf>
    <xf numFmtId="176" fontId="1" fillId="0" borderId="5" xfId="7" applyNumberFormat="1" applyFont="1" applyBorder="1" applyAlignment="1">
      <alignment horizontal="center" vertical="center" shrinkToFit="1"/>
    </xf>
    <xf numFmtId="0" fontId="51" fillId="0" borderId="0" xfId="7" applyFont="1" applyAlignment="1">
      <alignment horizontal="center" vertical="center"/>
    </xf>
    <xf numFmtId="0" fontId="1" fillId="0" borderId="15" xfId="7" applyFont="1" applyBorder="1">
      <alignment vertical="center"/>
    </xf>
    <xf numFmtId="0" fontId="38" fillId="0" borderId="6" xfId="7" applyFont="1" applyBorder="1">
      <alignment vertical="center"/>
    </xf>
    <xf numFmtId="0" fontId="1" fillId="0" borderId="4" xfId="7" applyFont="1" applyBorder="1">
      <alignment vertical="center"/>
    </xf>
    <xf numFmtId="0" fontId="1" fillId="0" borderId="8" xfId="7" applyFont="1" applyBorder="1">
      <alignment vertical="center"/>
    </xf>
    <xf numFmtId="0" fontId="1" fillId="0" borderId="0" xfId="7" applyFont="1" applyBorder="1">
      <alignment vertical="center"/>
    </xf>
    <xf numFmtId="0" fontId="1" fillId="0" borderId="7" xfId="7" applyFont="1" applyBorder="1">
      <alignment vertical="center"/>
    </xf>
    <xf numFmtId="0" fontId="38" fillId="0" borderId="5" xfId="7" applyFont="1" applyBorder="1" applyAlignment="1">
      <alignment horizontal="center" vertical="center"/>
    </xf>
    <xf numFmtId="38" fontId="50" fillId="0" borderId="5" xfId="8" applyFont="1" applyBorder="1" applyAlignment="1">
      <alignment horizontal="center" vertical="center"/>
    </xf>
    <xf numFmtId="0" fontId="1" fillId="0" borderId="3" xfId="7" applyFont="1" applyBorder="1">
      <alignment vertical="center"/>
    </xf>
    <xf numFmtId="0" fontId="1" fillId="0" borderId="1" xfId="7" applyFont="1" applyBorder="1">
      <alignment vertical="center"/>
    </xf>
    <xf numFmtId="0" fontId="38" fillId="0" borderId="24" xfId="7" applyFont="1" applyBorder="1" applyAlignment="1">
      <alignment horizontal="center" vertical="center"/>
    </xf>
    <xf numFmtId="0" fontId="38" fillId="0" borderId="23" xfId="7" applyFont="1" applyBorder="1" applyAlignment="1">
      <alignment horizontal="center" vertical="center"/>
    </xf>
    <xf numFmtId="0" fontId="38" fillId="0" borderId="22" xfId="7" applyFont="1" applyBorder="1" applyAlignment="1">
      <alignment horizontal="center" vertical="center"/>
    </xf>
    <xf numFmtId="178" fontId="1" fillId="0" borderId="0" xfId="7" applyNumberFormat="1" applyFont="1" applyAlignment="1">
      <alignment horizontal="center" vertical="center"/>
    </xf>
    <xf numFmtId="0" fontId="38" fillId="0" borderId="0" xfId="7" applyFont="1" applyAlignment="1">
      <alignment horizontal="center" vertical="center"/>
    </xf>
    <xf numFmtId="0" fontId="45" fillId="0" borderId="0" xfId="7" applyFont="1" applyAlignment="1">
      <alignment horizontal="center" vertical="center"/>
    </xf>
    <xf numFmtId="0" fontId="1" fillId="0" borderId="0" xfId="7" applyFont="1" applyAlignment="1">
      <alignment vertical="center"/>
    </xf>
    <xf numFmtId="0" fontId="30" fillId="0" borderId="5" xfId="7" applyFont="1" applyBorder="1" applyAlignment="1">
      <alignment horizontal="left" vertical="center" wrapText="1" shrinkToFit="1"/>
    </xf>
    <xf numFmtId="0" fontId="30" fillId="0" borderId="2" xfId="7" applyFont="1" applyBorder="1" applyAlignment="1">
      <alignment horizontal="left" vertical="center" wrapText="1" shrinkToFit="1"/>
    </xf>
    <xf numFmtId="0" fontId="34" fillId="0" borderId="2" xfId="7" applyFont="1" applyBorder="1" applyAlignment="1">
      <alignment horizontal="center" vertical="center" shrinkToFit="1"/>
    </xf>
    <xf numFmtId="0" fontId="38" fillId="0" borderId="2" xfId="7" applyFont="1" applyBorder="1" applyAlignment="1">
      <alignment horizontal="center" vertical="center"/>
    </xf>
    <xf numFmtId="0" fontId="31" fillId="0" borderId="23" xfId="7" applyFont="1" applyBorder="1" applyAlignment="1">
      <alignment horizontal="center" vertical="center" wrapText="1"/>
    </xf>
    <xf numFmtId="0" fontId="55" fillId="0" borderId="0" xfId="7" applyFont="1" applyBorder="1" applyAlignment="1">
      <alignment horizontal="left" wrapText="1" shrinkToFit="1"/>
    </xf>
    <xf numFmtId="176" fontId="54" fillId="0" borderId="0" xfId="7" applyNumberFormat="1" applyFont="1" applyAlignment="1">
      <alignment horizontal="center" vertical="center" shrinkToFit="1"/>
    </xf>
    <xf numFmtId="0" fontId="38" fillId="0" borderId="0" xfId="7" applyFont="1">
      <alignment vertical="center"/>
    </xf>
    <xf numFmtId="0" fontId="1" fillId="0" borderId="0" xfId="7">
      <alignment vertical="center"/>
    </xf>
    <xf numFmtId="0" fontId="1" fillId="0" borderId="0" xfId="7" applyAlignment="1">
      <alignment horizontal="center" vertical="center"/>
    </xf>
    <xf numFmtId="178" fontId="1" fillId="0" borderId="23" xfId="7" applyNumberFormat="1" applyFont="1" applyBorder="1" applyAlignment="1">
      <alignment horizontal="center" vertical="center"/>
    </xf>
  </cellXfs>
  <cellStyles count="9">
    <cellStyle name="桁区切り" xfId="1" builtinId="6"/>
    <cellStyle name="桁区切り 2" xfId="8"/>
    <cellStyle name="桁区切り 3" xfId="6"/>
    <cellStyle name="標準" xfId="0" builtinId="0"/>
    <cellStyle name="標準 2" xfId="2"/>
    <cellStyle name="標準 2 2" xfId="7"/>
    <cellStyle name="標準 3 2" xfId="4"/>
    <cellStyle name="標準 4 2 2" xfId="3"/>
    <cellStyle name="標準 5 2" xfId="5"/>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142875</xdr:colOff>
          <xdr:row>41</xdr:row>
          <xdr:rowOff>114300</xdr:rowOff>
        </xdr:from>
        <xdr:to>
          <xdr:col>12</xdr:col>
          <xdr:colOff>47625</xdr:colOff>
          <xdr:row>43</xdr:row>
          <xdr:rowOff>76200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41</xdr:row>
          <xdr:rowOff>123825</xdr:rowOff>
        </xdr:from>
        <xdr:to>
          <xdr:col>22</xdr:col>
          <xdr:colOff>47625</xdr:colOff>
          <xdr:row>43</xdr:row>
          <xdr:rowOff>85725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41</xdr:col>
      <xdr:colOff>22410</xdr:colOff>
      <xdr:row>51</xdr:row>
      <xdr:rowOff>0</xdr:rowOff>
    </xdr:from>
    <xdr:to>
      <xdr:col>45</xdr:col>
      <xdr:colOff>225796</xdr:colOff>
      <xdr:row>56</xdr:row>
      <xdr:rowOff>168088</xdr:rowOff>
    </xdr:to>
    <xdr:sp macro="" textlink="">
      <xdr:nvSpPr>
        <xdr:cNvPr id="5" name="Line 2"/>
        <xdr:cNvSpPr>
          <a:spLocks noChangeShapeType="1"/>
        </xdr:cNvSpPr>
      </xdr:nvSpPr>
      <xdr:spPr bwMode="auto">
        <a:xfrm flipH="1">
          <a:off x="13100235" y="10487025"/>
          <a:ext cx="1441636" cy="1120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219073</xdr:colOff>
      <xdr:row>51</xdr:row>
      <xdr:rowOff>19050</xdr:rowOff>
    </xdr:from>
    <xdr:to>
      <xdr:col>11</xdr:col>
      <xdr:colOff>0</xdr:colOff>
      <xdr:row>57</xdr:row>
      <xdr:rowOff>0</xdr:rowOff>
    </xdr:to>
    <xdr:sp macro="" textlink="">
      <xdr:nvSpPr>
        <xdr:cNvPr id="6" name="Line 1"/>
        <xdr:cNvSpPr>
          <a:spLocks noChangeShapeType="1"/>
        </xdr:cNvSpPr>
      </xdr:nvSpPr>
      <xdr:spPr bwMode="auto">
        <a:xfrm flipH="1">
          <a:off x="1619248" y="10506075"/>
          <a:ext cx="2038352"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219073</xdr:colOff>
      <xdr:row>111</xdr:row>
      <xdr:rowOff>19050</xdr:rowOff>
    </xdr:from>
    <xdr:to>
      <xdr:col>11</xdr:col>
      <xdr:colOff>0</xdr:colOff>
      <xdr:row>117</xdr:row>
      <xdr:rowOff>0</xdr:rowOff>
    </xdr:to>
    <xdr:sp macro="" textlink="">
      <xdr:nvSpPr>
        <xdr:cNvPr id="13" name="Line 1"/>
        <xdr:cNvSpPr>
          <a:spLocks noChangeShapeType="1"/>
        </xdr:cNvSpPr>
      </xdr:nvSpPr>
      <xdr:spPr bwMode="auto">
        <a:xfrm flipH="1">
          <a:off x="1608602" y="10485344"/>
          <a:ext cx="203331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22410</xdr:colOff>
      <xdr:row>171</xdr:row>
      <xdr:rowOff>0</xdr:rowOff>
    </xdr:from>
    <xdr:to>
      <xdr:col>45</xdr:col>
      <xdr:colOff>225796</xdr:colOff>
      <xdr:row>176</xdr:row>
      <xdr:rowOff>168088</xdr:rowOff>
    </xdr:to>
    <xdr:sp macro="" textlink="">
      <xdr:nvSpPr>
        <xdr:cNvPr id="19" name="Line 2"/>
        <xdr:cNvSpPr>
          <a:spLocks noChangeShapeType="1"/>
        </xdr:cNvSpPr>
      </xdr:nvSpPr>
      <xdr:spPr bwMode="auto">
        <a:xfrm flipH="1">
          <a:off x="13100235" y="22298025"/>
          <a:ext cx="1441636" cy="1120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219073</xdr:colOff>
      <xdr:row>171</xdr:row>
      <xdr:rowOff>19050</xdr:rowOff>
    </xdr:from>
    <xdr:to>
      <xdr:col>11</xdr:col>
      <xdr:colOff>0</xdr:colOff>
      <xdr:row>177</xdr:row>
      <xdr:rowOff>0</xdr:rowOff>
    </xdr:to>
    <xdr:sp macro="" textlink="">
      <xdr:nvSpPr>
        <xdr:cNvPr id="20" name="Line 1"/>
        <xdr:cNvSpPr>
          <a:spLocks noChangeShapeType="1"/>
        </xdr:cNvSpPr>
      </xdr:nvSpPr>
      <xdr:spPr bwMode="auto">
        <a:xfrm flipH="1">
          <a:off x="1619248" y="22317075"/>
          <a:ext cx="2038352"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219073</xdr:colOff>
      <xdr:row>111</xdr:row>
      <xdr:rowOff>19050</xdr:rowOff>
    </xdr:from>
    <xdr:to>
      <xdr:col>11</xdr:col>
      <xdr:colOff>0</xdr:colOff>
      <xdr:row>117</xdr:row>
      <xdr:rowOff>0</xdr:rowOff>
    </xdr:to>
    <xdr:sp macro="" textlink="">
      <xdr:nvSpPr>
        <xdr:cNvPr id="27" name="Line 1"/>
        <xdr:cNvSpPr>
          <a:spLocks noChangeShapeType="1"/>
        </xdr:cNvSpPr>
      </xdr:nvSpPr>
      <xdr:spPr bwMode="auto">
        <a:xfrm flipH="1">
          <a:off x="1619248" y="10506075"/>
          <a:ext cx="2038352"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22410</xdr:colOff>
      <xdr:row>171</xdr:row>
      <xdr:rowOff>0</xdr:rowOff>
    </xdr:from>
    <xdr:to>
      <xdr:col>45</xdr:col>
      <xdr:colOff>225796</xdr:colOff>
      <xdr:row>176</xdr:row>
      <xdr:rowOff>168088</xdr:rowOff>
    </xdr:to>
    <xdr:sp macro="" textlink="">
      <xdr:nvSpPr>
        <xdr:cNvPr id="33" name="Line 2"/>
        <xdr:cNvSpPr>
          <a:spLocks noChangeShapeType="1"/>
        </xdr:cNvSpPr>
      </xdr:nvSpPr>
      <xdr:spPr bwMode="auto">
        <a:xfrm flipH="1">
          <a:off x="13100235" y="22298025"/>
          <a:ext cx="1441636" cy="1120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27214</xdr:colOff>
      <xdr:row>111</xdr:row>
      <xdr:rowOff>27215</xdr:rowOff>
    </xdr:from>
    <xdr:to>
      <xdr:col>45</xdr:col>
      <xdr:colOff>230600</xdr:colOff>
      <xdr:row>117</xdr:row>
      <xdr:rowOff>4803</xdr:rowOff>
    </xdr:to>
    <xdr:sp macro="" textlink="">
      <xdr:nvSpPr>
        <xdr:cNvPr id="45" name="Line 2"/>
        <xdr:cNvSpPr>
          <a:spLocks noChangeShapeType="1"/>
        </xdr:cNvSpPr>
      </xdr:nvSpPr>
      <xdr:spPr bwMode="auto">
        <a:xfrm flipH="1">
          <a:off x="13471071" y="22764751"/>
          <a:ext cx="1509672" cy="1120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22410</xdr:colOff>
      <xdr:row>171</xdr:row>
      <xdr:rowOff>0</xdr:rowOff>
    </xdr:from>
    <xdr:to>
      <xdr:col>45</xdr:col>
      <xdr:colOff>225796</xdr:colOff>
      <xdr:row>176</xdr:row>
      <xdr:rowOff>168088</xdr:rowOff>
    </xdr:to>
    <xdr:sp macro="" textlink="">
      <xdr:nvSpPr>
        <xdr:cNvPr id="47" name="Line 2"/>
        <xdr:cNvSpPr>
          <a:spLocks noChangeShapeType="1"/>
        </xdr:cNvSpPr>
      </xdr:nvSpPr>
      <xdr:spPr bwMode="auto">
        <a:xfrm flipH="1">
          <a:off x="13466267" y="10559143"/>
          <a:ext cx="1509672" cy="11205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37</xdr:col>
          <xdr:colOff>38100</xdr:colOff>
          <xdr:row>1</xdr:row>
          <xdr:rowOff>0</xdr:rowOff>
        </xdr:from>
        <xdr:to>
          <xdr:col>43</xdr:col>
          <xdr:colOff>66675</xdr:colOff>
          <xdr:row>2</xdr:row>
          <xdr:rowOff>142875</xdr:rowOff>
        </xdr:to>
        <xdr:sp macro="" textlink="">
          <xdr:nvSpPr>
            <xdr:cNvPr id="4103" name="Button 7" hidden="1">
              <a:extLst>
                <a:ext uri="{63B3BB69-23CF-44E3-9099-C40C66FF867C}">
                  <a14:compatExt spid="_x0000_s410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メインメニューへ</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_&#31649;&#36001;&#22865;&#32004;&#35506;_\3%20&#26908;&#26619;&#29677;\20%20&#26908;&#26619;&#38306;&#20418;\17%20&#25163;&#24341;&#12365;&#12289;&#12460;&#12452;&#12489;&#12521;&#12452;&#12531;&#31561;&#37325;&#35201;&#26360;&#39006;&#38306;&#20418;\&#65288;&#26908;&#35342;&#20013;&#65289;&#24037;&#20107;&#25552;&#20986;&#26360;&#39006;&#19968;&#35239;&#34920;&#21450;&#12403;&#27096;&#24335;&#38598;\&#27096;&#24335;\6.&#24037;&#20107;&#23436;&#25104;\&#34987;&#20849;&#28168;&#32773;&#23601;&#21172;&#29366;&#27841;&#22577;&#21578;&#26360;&#65288;&#26085;&#21029;&#22577;&#21578;&#27096;&#24335;&#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001%20&#32207;&#21209;&#37096;\006&#12288;&#31649;&#36001;&#22865;&#32004;&#35506;\003&#12288;&#26908;&#26619;&#29677;\30%20&#24314;&#35373;&#24037;&#20107;&#38306;&#20418;&#36039;&#26009;&#21450;&#12403;&#25552;&#20986;&#26360;&#39006;&#27096;&#24335;&#19968;&#35239;&#34920;\08%20&#25552;&#20986;&#26360;&#39006;&#27096;&#24335;&#38598;\15%20&#24314;&#36864;&#20849;\01%20&#25499;&#37329;&#20805;&#24403;&#23455;&#32318;&#32207;&#25324;&#34920;&#12411;&#12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メニュー"/>
      <sheetName val="1事務受託様式５号"/>
      <sheetName val="2事務受託様式４号"/>
      <sheetName val="3共済契約者別一覧"/>
      <sheetName val="4事務受託様式２号"/>
      <sheetName val="被共済者就労状況報告書（日別報告様式）"/>
    </sheetNames>
    <definedNames>
      <definedName name="メインメニューへ"/>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掛金充当実績総括表"/>
      <sheetName val="加入労働者数報告書"/>
      <sheetName val="被共済者就労状況報告書（月別報告様式）"/>
    </sheetNames>
    <sheetDataSet>
      <sheetData sheetId="0" refreshError="1"/>
      <sheetData sheetId="1"/>
      <sheetData sheetId="2">
        <row r="35">
          <cell r="AO35">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8"/>
  <sheetViews>
    <sheetView tabSelected="1" workbookViewId="0">
      <selection activeCell="AS9" sqref="AS9"/>
    </sheetView>
  </sheetViews>
  <sheetFormatPr defaultColWidth="2.25" defaultRowHeight="13.5"/>
  <cols>
    <col min="1" max="1" width="4.875" style="500" customWidth="1"/>
    <col min="2" max="256" width="2.25" style="500"/>
    <col min="257" max="257" width="4.875" style="500" customWidth="1"/>
    <col min="258" max="512" width="2.25" style="500"/>
    <col min="513" max="513" width="4.875" style="500" customWidth="1"/>
    <col min="514" max="768" width="2.25" style="500"/>
    <col min="769" max="769" width="4.875" style="500" customWidth="1"/>
    <col min="770" max="1024" width="2.25" style="500"/>
    <col min="1025" max="1025" width="4.875" style="500" customWidth="1"/>
    <col min="1026" max="1280" width="2.25" style="500"/>
    <col min="1281" max="1281" width="4.875" style="500" customWidth="1"/>
    <col min="1282" max="1536" width="2.25" style="500"/>
    <col min="1537" max="1537" width="4.875" style="500" customWidth="1"/>
    <col min="1538" max="1792" width="2.25" style="500"/>
    <col min="1793" max="1793" width="4.875" style="500" customWidth="1"/>
    <col min="1794" max="2048" width="2.25" style="500"/>
    <col min="2049" max="2049" width="4.875" style="500" customWidth="1"/>
    <col min="2050" max="2304" width="2.25" style="500"/>
    <col min="2305" max="2305" width="4.875" style="500" customWidth="1"/>
    <col min="2306" max="2560" width="2.25" style="500"/>
    <col min="2561" max="2561" width="4.875" style="500" customWidth="1"/>
    <col min="2562" max="2816" width="2.25" style="500"/>
    <col min="2817" max="2817" width="4.875" style="500" customWidth="1"/>
    <col min="2818" max="3072" width="2.25" style="500"/>
    <col min="3073" max="3073" width="4.875" style="500" customWidth="1"/>
    <col min="3074" max="3328" width="2.25" style="500"/>
    <col min="3329" max="3329" width="4.875" style="500" customWidth="1"/>
    <col min="3330" max="3584" width="2.25" style="500"/>
    <col min="3585" max="3585" width="4.875" style="500" customWidth="1"/>
    <col min="3586" max="3840" width="2.25" style="500"/>
    <col min="3841" max="3841" width="4.875" style="500" customWidth="1"/>
    <col min="3842" max="4096" width="2.25" style="500"/>
    <col min="4097" max="4097" width="4.875" style="500" customWidth="1"/>
    <col min="4098" max="4352" width="2.25" style="500"/>
    <col min="4353" max="4353" width="4.875" style="500" customWidth="1"/>
    <col min="4354" max="4608" width="2.25" style="500"/>
    <col min="4609" max="4609" width="4.875" style="500" customWidth="1"/>
    <col min="4610" max="4864" width="2.25" style="500"/>
    <col min="4865" max="4865" width="4.875" style="500" customWidth="1"/>
    <col min="4866" max="5120" width="2.25" style="500"/>
    <col min="5121" max="5121" width="4.875" style="500" customWidth="1"/>
    <col min="5122" max="5376" width="2.25" style="500"/>
    <col min="5377" max="5377" width="4.875" style="500" customWidth="1"/>
    <col min="5378" max="5632" width="2.25" style="500"/>
    <col min="5633" max="5633" width="4.875" style="500" customWidth="1"/>
    <col min="5634" max="5888" width="2.25" style="500"/>
    <col min="5889" max="5889" width="4.875" style="500" customWidth="1"/>
    <col min="5890" max="6144" width="2.25" style="500"/>
    <col min="6145" max="6145" width="4.875" style="500" customWidth="1"/>
    <col min="6146" max="6400" width="2.25" style="500"/>
    <col min="6401" max="6401" width="4.875" style="500" customWidth="1"/>
    <col min="6402" max="6656" width="2.25" style="500"/>
    <col min="6657" max="6657" width="4.875" style="500" customWidth="1"/>
    <col min="6658" max="6912" width="2.25" style="500"/>
    <col min="6913" max="6913" width="4.875" style="500" customWidth="1"/>
    <col min="6914" max="7168" width="2.25" style="500"/>
    <col min="7169" max="7169" width="4.875" style="500" customWidth="1"/>
    <col min="7170" max="7424" width="2.25" style="500"/>
    <col min="7425" max="7425" width="4.875" style="500" customWidth="1"/>
    <col min="7426" max="7680" width="2.25" style="500"/>
    <col min="7681" max="7681" width="4.875" style="500" customWidth="1"/>
    <col min="7682" max="7936" width="2.25" style="500"/>
    <col min="7937" max="7937" width="4.875" style="500" customWidth="1"/>
    <col min="7938" max="8192" width="2.25" style="500"/>
    <col min="8193" max="8193" width="4.875" style="500" customWidth="1"/>
    <col min="8194" max="8448" width="2.25" style="500"/>
    <col min="8449" max="8449" width="4.875" style="500" customWidth="1"/>
    <col min="8450" max="8704" width="2.25" style="500"/>
    <col min="8705" max="8705" width="4.875" style="500" customWidth="1"/>
    <col min="8706" max="8960" width="2.25" style="500"/>
    <col min="8961" max="8961" width="4.875" style="500" customWidth="1"/>
    <col min="8962" max="9216" width="2.25" style="500"/>
    <col min="9217" max="9217" width="4.875" style="500" customWidth="1"/>
    <col min="9218" max="9472" width="2.25" style="500"/>
    <col min="9473" max="9473" width="4.875" style="500" customWidth="1"/>
    <col min="9474" max="9728" width="2.25" style="500"/>
    <col min="9729" max="9729" width="4.875" style="500" customWidth="1"/>
    <col min="9730" max="9984" width="2.25" style="500"/>
    <col min="9985" max="9985" width="4.875" style="500" customWidth="1"/>
    <col min="9986" max="10240" width="2.25" style="500"/>
    <col min="10241" max="10241" width="4.875" style="500" customWidth="1"/>
    <col min="10242" max="10496" width="2.25" style="500"/>
    <col min="10497" max="10497" width="4.875" style="500" customWidth="1"/>
    <col min="10498" max="10752" width="2.25" style="500"/>
    <col min="10753" max="10753" width="4.875" style="500" customWidth="1"/>
    <col min="10754" max="11008" width="2.25" style="500"/>
    <col min="11009" max="11009" width="4.875" style="500" customWidth="1"/>
    <col min="11010" max="11264" width="2.25" style="500"/>
    <col min="11265" max="11265" width="4.875" style="500" customWidth="1"/>
    <col min="11266" max="11520" width="2.25" style="500"/>
    <col min="11521" max="11521" width="4.875" style="500" customWidth="1"/>
    <col min="11522" max="11776" width="2.25" style="500"/>
    <col min="11777" max="11777" width="4.875" style="500" customWidth="1"/>
    <col min="11778" max="12032" width="2.25" style="500"/>
    <col min="12033" max="12033" width="4.875" style="500" customWidth="1"/>
    <col min="12034" max="12288" width="2.25" style="500"/>
    <col min="12289" max="12289" width="4.875" style="500" customWidth="1"/>
    <col min="12290" max="12544" width="2.25" style="500"/>
    <col min="12545" max="12545" width="4.875" style="500" customWidth="1"/>
    <col min="12546" max="12800" width="2.25" style="500"/>
    <col min="12801" max="12801" width="4.875" style="500" customWidth="1"/>
    <col min="12802" max="13056" width="2.25" style="500"/>
    <col min="13057" max="13057" width="4.875" style="500" customWidth="1"/>
    <col min="13058" max="13312" width="2.25" style="500"/>
    <col min="13313" max="13313" width="4.875" style="500" customWidth="1"/>
    <col min="13314" max="13568" width="2.25" style="500"/>
    <col min="13569" max="13569" width="4.875" style="500" customWidth="1"/>
    <col min="13570" max="13824" width="2.25" style="500"/>
    <col min="13825" max="13825" width="4.875" style="500" customWidth="1"/>
    <col min="13826" max="14080" width="2.25" style="500"/>
    <col min="14081" max="14081" width="4.875" style="500" customWidth="1"/>
    <col min="14082" max="14336" width="2.25" style="500"/>
    <col min="14337" max="14337" width="4.875" style="500" customWidth="1"/>
    <col min="14338" max="14592" width="2.25" style="500"/>
    <col min="14593" max="14593" width="4.875" style="500" customWidth="1"/>
    <col min="14594" max="14848" width="2.25" style="500"/>
    <col min="14849" max="14849" width="4.875" style="500" customWidth="1"/>
    <col min="14850" max="15104" width="2.25" style="500"/>
    <col min="15105" max="15105" width="4.875" style="500" customWidth="1"/>
    <col min="15106" max="15360" width="2.25" style="500"/>
    <col min="15361" max="15361" width="4.875" style="500" customWidth="1"/>
    <col min="15362" max="15616" width="2.25" style="500"/>
    <col min="15617" max="15617" width="4.875" style="500" customWidth="1"/>
    <col min="15618" max="15872" width="2.25" style="500"/>
    <col min="15873" max="15873" width="4.875" style="500" customWidth="1"/>
    <col min="15874" max="16128" width="2.25" style="500"/>
    <col min="16129" max="16129" width="4.875" style="500" customWidth="1"/>
    <col min="16130" max="16384" width="2.25" style="500"/>
  </cols>
  <sheetData>
    <row r="1" spans="1:40">
      <c r="A1" s="499" t="s">
        <v>65</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row>
    <row r="2" spans="1:40" ht="18.75" customHeight="1">
      <c r="A2" s="499"/>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row>
    <row r="3" spans="1:40" ht="21">
      <c r="A3" s="501" t="s">
        <v>66</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499"/>
      <c r="AN3" s="499"/>
    </row>
    <row r="4" spans="1:40">
      <c r="A4" s="499"/>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row>
    <row r="5" spans="1:40" s="504" customFormat="1" ht="18.75" customHeight="1">
      <c r="A5" s="502"/>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3"/>
      <c r="AC5" s="503"/>
      <c r="AD5" s="503"/>
      <c r="AE5" s="503"/>
      <c r="AF5" s="502" t="s">
        <v>1</v>
      </c>
      <c r="AG5" s="503"/>
      <c r="AH5" s="503"/>
      <c r="AI5" s="502" t="s">
        <v>67</v>
      </c>
      <c r="AJ5" s="503"/>
      <c r="AK5" s="503"/>
      <c r="AL5" s="502" t="s">
        <v>68</v>
      </c>
      <c r="AM5" s="502"/>
      <c r="AN5" s="502"/>
    </row>
    <row r="6" spans="1:40" s="504" customFormat="1" ht="12.75">
      <c r="A6" s="502" t="s">
        <v>69</v>
      </c>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row>
    <row r="7" spans="1:40" s="504" customFormat="1" ht="22.5" customHeight="1">
      <c r="A7" s="502"/>
      <c r="B7" s="505"/>
      <c r="C7" s="505"/>
      <c r="D7" s="505"/>
      <c r="E7" s="505"/>
      <c r="F7" s="505"/>
      <c r="G7" s="505"/>
      <c r="H7" s="505"/>
      <c r="I7" s="505"/>
      <c r="J7" s="505"/>
      <c r="K7" s="505"/>
      <c r="L7" s="505"/>
      <c r="M7" s="505"/>
      <c r="N7" s="505"/>
      <c r="O7" s="505"/>
      <c r="P7" s="505"/>
      <c r="Q7" s="505"/>
      <c r="R7" s="506" t="s">
        <v>70</v>
      </c>
      <c r="S7" s="502"/>
      <c r="T7" s="502"/>
      <c r="U7" s="502"/>
      <c r="V7" s="502"/>
      <c r="W7" s="502"/>
      <c r="X7" s="502"/>
      <c r="Y7" s="502"/>
      <c r="Z7" s="502"/>
      <c r="AA7" s="502"/>
      <c r="AB7" s="502"/>
      <c r="AC7" s="502"/>
      <c r="AD7" s="502"/>
      <c r="AE7" s="502"/>
      <c r="AF7" s="502"/>
      <c r="AG7" s="502"/>
      <c r="AH7" s="502"/>
      <c r="AI7" s="502"/>
      <c r="AJ7" s="502"/>
      <c r="AK7" s="502"/>
      <c r="AL7" s="502"/>
      <c r="AM7" s="502"/>
      <c r="AN7" s="502"/>
    </row>
    <row r="8" spans="1:40" s="504" customFormat="1" ht="12.75">
      <c r="A8" s="502"/>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row>
    <row r="9" spans="1:40" s="504" customFormat="1" ht="12.75">
      <c r="A9" s="502"/>
      <c r="B9" s="502"/>
      <c r="C9" s="502"/>
      <c r="D9" s="502"/>
      <c r="E9" s="502"/>
      <c r="F9" s="502"/>
      <c r="G9" s="502"/>
      <c r="H9" s="502"/>
      <c r="I9" s="502"/>
      <c r="J9" s="502"/>
      <c r="K9" s="502"/>
      <c r="L9" s="502"/>
      <c r="M9" s="502"/>
      <c r="N9" s="502"/>
      <c r="O9" s="502"/>
      <c r="P9" s="502"/>
      <c r="Q9" s="502"/>
      <c r="R9" s="502"/>
      <c r="S9" s="502"/>
      <c r="T9" s="502" t="s">
        <v>71</v>
      </c>
      <c r="U9" s="502"/>
      <c r="V9" s="502"/>
      <c r="W9" s="502"/>
      <c r="X9" s="502"/>
      <c r="Y9" s="502"/>
      <c r="Z9" s="502"/>
      <c r="AA9" s="502"/>
      <c r="AB9" s="502"/>
      <c r="AC9" s="502"/>
      <c r="AD9" s="502"/>
      <c r="AE9" s="502"/>
      <c r="AF9" s="502"/>
      <c r="AG9" s="502"/>
      <c r="AH9" s="502"/>
      <c r="AI9" s="502"/>
      <c r="AJ9" s="502"/>
      <c r="AK9" s="502"/>
      <c r="AL9" s="502"/>
      <c r="AM9" s="502"/>
      <c r="AN9" s="502"/>
    </row>
    <row r="10" spans="1:40" s="504" customFormat="1" ht="18.75" customHeight="1">
      <c r="A10" s="502"/>
      <c r="B10" s="502"/>
      <c r="C10" s="502"/>
      <c r="D10" s="502"/>
      <c r="E10" s="502"/>
      <c r="F10" s="502"/>
      <c r="G10" s="502"/>
      <c r="H10" s="502"/>
      <c r="I10" s="502"/>
      <c r="J10" s="502"/>
      <c r="K10" s="502"/>
      <c r="L10" s="502"/>
      <c r="M10" s="502"/>
      <c r="N10" s="502"/>
      <c r="O10" s="502"/>
      <c r="P10" s="502"/>
      <c r="Q10" s="502"/>
      <c r="R10" s="502"/>
      <c r="S10" s="502"/>
      <c r="T10" s="502"/>
      <c r="U10" s="506" t="s">
        <v>72</v>
      </c>
      <c r="V10" s="506"/>
      <c r="W10" s="505"/>
      <c r="X10" s="505"/>
      <c r="Y10" s="505"/>
      <c r="Z10" s="505"/>
      <c r="AA10" s="505"/>
      <c r="AB10" s="505"/>
      <c r="AC10" s="505"/>
      <c r="AD10" s="505"/>
      <c r="AE10" s="505"/>
      <c r="AF10" s="505"/>
      <c r="AG10" s="505"/>
      <c r="AH10" s="505"/>
      <c r="AI10" s="505"/>
      <c r="AJ10" s="505"/>
      <c r="AK10" s="505"/>
      <c r="AL10" s="502"/>
      <c r="AM10" s="502"/>
      <c r="AN10" s="502"/>
    </row>
    <row r="11" spans="1:40" s="504" customFormat="1" ht="12.75">
      <c r="A11" s="502"/>
      <c r="B11" s="502"/>
      <c r="C11" s="502"/>
      <c r="D11" s="502"/>
      <c r="E11" s="502"/>
      <c r="F11" s="502"/>
      <c r="G11" s="502"/>
      <c r="H11" s="502"/>
      <c r="I11" s="502"/>
      <c r="J11" s="502"/>
      <c r="K11" s="502"/>
      <c r="L11" s="502"/>
      <c r="M11" s="502"/>
      <c r="N11" s="502"/>
      <c r="O11" s="502"/>
      <c r="P11" s="502"/>
      <c r="Q11" s="502"/>
      <c r="R11" s="502"/>
      <c r="S11" s="502"/>
      <c r="T11" s="502"/>
      <c r="U11" s="507"/>
      <c r="V11" s="507"/>
      <c r="W11" s="507"/>
      <c r="X11" s="507"/>
      <c r="Y11" s="507"/>
      <c r="Z11" s="507"/>
      <c r="AA11" s="507"/>
      <c r="AB11" s="507"/>
      <c r="AC11" s="507"/>
      <c r="AD11" s="507"/>
      <c r="AE11" s="507"/>
      <c r="AF11" s="507"/>
      <c r="AG11" s="507"/>
      <c r="AH11" s="507"/>
      <c r="AI11" s="502"/>
      <c r="AJ11" s="502"/>
      <c r="AK11" s="502"/>
      <c r="AL11" s="502"/>
      <c r="AM11" s="502"/>
      <c r="AN11" s="502"/>
    </row>
    <row r="12" spans="1:40" s="504" customFormat="1" ht="18.75" customHeight="1">
      <c r="A12" s="502"/>
      <c r="B12" s="502"/>
      <c r="C12" s="502"/>
      <c r="D12" s="502"/>
      <c r="E12" s="502"/>
      <c r="F12" s="502"/>
      <c r="G12" s="502"/>
      <c r="H12" s="502"/>
      <c r="I12" s="502"/>
      <c r="J12" s="502"/>
      <c r="K12" s="502"/>
      <c r="L12" s="502"/>
      <c r="M12" s="502"/>
      <c r="N12" s="502"/>
      <c r="O12" s="502"/>
      <c r="P12" s="502"/>
      <c r="Q12" s="502"/>
      <c r="R12" s="502"/>
      <c r="S12" s="502"/>
      <c r="T12" s="502"/>
      <c r="U12" s="506" t="s">
        <v>73</v>
      </c>
      <c r="V12" s="506"/>
      <c r="W12" s="505"/>
      <c r="X12" s="505"/>
      <c r="Y12" s="505"/>
      <c r="Z12" s="505"/>
      <c r="AA12" s="505"/>
      <c r="AB12" s="505"/>
      <c r="AC12" s="505"/>
      <c r="AD12" s="505"/>
      <c r="AE12" s="505"/>
      <c r="AF12" s="505"/>
      <c r="AG12" s="505"/>
      <c r="AH12" s="505"/>
      <c r="AI12" s="502"/>
      <c r="AJ12" s="502"/>
      <c r="AK12" s="502"/>
      <c r="AL12" s="502"/>
      <c r="AM12" s="502"/>
      <c r="AN12" s="502"/>
    </row>
    <row r="13" spans="1:40" s="504" customFormat="1" ht="12.75">
      <c r="A13" s="502"/>
      <c r="B13" s="502" t="s">
        <v>74</v>
      </c>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row>
    <row r="14" spans="1:40" s="504" customFormat="1" ht="22.5" customHeight="1" thickBot="1">
      <c r="A14" s="502"/>
      <c r="B14" s="502"/>
      <c r="C14" s="507"/>
      <c r="D14" s="508"/>
      <c r="E14" s="508"/>
      <c r="F14" s="508"/>
      <c r="G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2"/>
      <c r="AN14" s="502"/>
    </row>
    <row r="15" spans="1:40" s="504" customFormat="1" thickTop="1">
      <c r="A15" s="502"/>
      <c r="B15" s="502"/>
      <c r="C15" s="507"/>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502"/>
      <c r="AN15" s="502"/>
    </row>
    <row r="16" spans="1:40" s="504" customFormat="1" ht="12.75">
      <c r="A16" s="502"/>
      <c r="B16" s="502" t="s">
        <v>75</v>
      </c>
      <c r="C16" s="507"/>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row>
    <row r="17" spans="1:40" s="504" customFormat="1" ht="22.5" customHeight="1" thickBot="1">
      <c r="A17" s="502"/>
      <c r="B17" s="502"/>
      <c r="C17" s="507"/>
      <c r="D17" s="508"/>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2"/>
      <c r="AN17" s="502"/>
    </row>
    <row r="18" spans="1:40" s="504" customFormat="1" thickTop="1">
      <c r="A18" s="502"/>
      <c r="B18" s="502"/>
      <c r="C18" s="507"/>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2"/>
      <c r="AM18" s="502"/>
      <c r="AN18" s="502"/>
    </row>
    <row r="19" spans="1:40" s="504" customFormat="1" ht="12.75">
      <c r="A19" s="502"/>
      <c r="B19" s="502" t="s">
        <v>76</v>
      </c>
      <c r="C19" s="507"/>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c r="AL19" s="502"/>
      <c r="AM19" s="502"/>
      <c r="AN19" s="502"/>
    </row>
    <row r="20" spans="1:40" s="504" customFormat="1" ht="22.5" customHeight="1" thickBot="1">
      <c r="A20" s="502"/>
      <c r="B20" s="502"/>
      <c r="C20" s="507"/>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2"/>
      <c r="AN20" s="502"/>
    </row>
    <row r="21" spans="1:40" s="504" customFormat="1" thickTop="1">
      <c r="A21" s="502"/>
      <c r="B21" s="502"/>
      <c r="C21" s="507"/>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row>
    <row r="22" spans="1:40" s="504" customFormat="1" ht="12.75">
      <c r="A22" s="502"/>
      <c r="B22" s="502" t="s">
        <v>77</v>
      </c>
      <c r="C22" s="507"/>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2"/>
      <c r="AM22" s="502"/>
      <c r="AN22" s="502"/>
    </row>
    <row r="23" spans="1:40" s="504" customFormat="1" ht="22.5" customHeight="1" thickBot="1">
      <c r="A23" s="502"/>
      <c r="B23" s="502"/>
      <c r="C23" s="507"/>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2"/>
      <c r="AN23" s="502"/>
    </row>
    <row r="24" spans="1:40" s="504" customFormat="1" thickTop="1">
      <c r="A24" s="502"/>
      <c r="B24" s="502"/>
      <c r="C24" s="507"/>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row>
    <row r="25" spans="1:40" s="504" customFormat="1" ht="12.75">
      <c r="A25" s="502"/>
      <c r="B25" s="502" t="s">
        <v>78</v>
      </c>
      <c r="C25" s="507"/>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row>
    <row r="26" spans="1:40" s="504" customFormat="1" ht="22.5" customHeight="1" thickBot="1">
      <c r="A26" s="502"/>
      <c r="B26" s="502"/>
      <c r="C26" s="507"/>
      <c r="D26" s="509"/>
      <c r="E26" s="509"/>
      <c r="F26" s="509"/>
      <c r="G26" s="509"/>
      <c r="H26" s="508"/>
      <c r="I26" s="508"/>
      <c r="J26" s="508"/>
      <c r="K26" s="508"/>
      <c r="L26" s="509" t="s">
        <v>1</v>
      </c>
      <c r="M26" s="508"/>
      <c r="N26" s="508"/>
      <c r="O26" s="509" t="s">
        <v>67</v>
      </c>
      <c r="P26" s="508"/>
      <c r="Q26" s="508"/>
      <c r="R26" s="509" t="s">
        <v>68</v>
      </c>
      <c r="S26" s="509"/>
      <c r="T26" s="509" t="s">
        <v>79</v>
      </c>
      <c r="U26" s="509"/>
      <c r="V26" s="508"/>
      <c r="W26" s="508"/>
      <c r="X26" s="508"/>
      <c r="Y26" s="508"/>
      <c r="Z26" s="509" t="s">
        <v>1</v>
      </c>
      <c r="AA26" s="508"/>
      <c r="AB26" s="508"/>
      <c r="AC26" s="509" t="s">
        <v>67</v>
      </c>
      <c r="AD26" s="508"/>
      <c r="AE26" s="508"/>
      <c r="AF26" s="509" t="s">
        <v>68</v>
      </c>
      <c r="AG26" s="509"/>
      <c r="AH26" s="509"/>
      <c r="AI26" s="509"/>
      <c r="AJ26" s="509"/>
      <c r="AK26" s="509"/>
      <c r="AL26" s="509"/>
      <c r="AM26" s="502"/>
      <c r="AN26" s="502"/>
    </row>
    <row r="27" spans="1:40" s="504" customFormat="1" thickTop="1">
      <c r="A27" s="502"/>
      <c r="B27" s="502"/>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row>
    <row r="28" spans="1:40" s="504" customFormat="1" ht="12.75">
      <c r="A28" s="502"/>
      <c r="B28" s="502" t="s">
        <v>80</v>
      </c>
      <c r="C28" s="502"/>
      <c r="D28" s="502"/>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row>
    <row r="29" spans="1:40" s="504" customFormat="1" ht="12.75">
      <c r="A29" s="502"/>
      <c r="B29" s="502"/>
      <c r="C29" s="502"/>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row>
    <row r="30" spans="1:40" s="504" customFormat="1" ht="12.75">
      <c r="A30" s="510" t="s">
        <v>81</v>
      </c>
      <c r="B30" s="502" t="s">
        <v>82</v>
      </c>
      <c r="C30" s="502"/>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row>
    <row r="31" spans="1:40" s="504" customFormat="1" ht="12.75">
      <c r="A31" s="502"/>
      <c r="B31" s="502"/>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row>
    <row r="32" spans="1:40" s="504" customFormat="1" ht="15.75" customHeight="1">
      <c r="A32" s="502"/>
      <c r="B32" s="502" t="s">
        <v>83</v>
      </c>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5"/>
      <c r="AE32" s="505"/>
      <c r="AF32" s="505"/>
      <c r="AG32" s="505"/>
      <c r="AH32" s="505"/>
      <c r="AI32" s="505"/>
      <c r="AJ32" s="505"/>
      <c r="AK32" s="511" t="s">
        <v>84</v>
      </c>
      <c r="AL32" s="511"/>
      <c r="AM32" s="502"/>
      <c r="AN32" s="502"/>
    </row>
    <row r="33" spans="1:40" s="504" customFormat="1" ht="12.75">
      <c r="A33" s="502"/>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row>
    <row r="34" spans="1:40" s="504" customFormat="1" ht="15.75" customHeight="1">
      <c r="A34" s="502"/>
      <c r="B34" s="502" t="s">
        <v>85</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5"/>
      <c r="AE34" s="505"/>
      <c r="AF34" s="505"/>
      <c r="AG34" s="505"/>
      <c r="AH34" s="505"/>
      <c r="AI34" s="505"/>
      <c r="AJ34" s="505"/>
      <c r="AK34" s="505"/>
      <c r="AL34" s="506" t="s">
        <v>86</v>
      </c>
      <c r="AM34" s="502"/>
      <c r="AN34" s="502"/>
    </row>
    <row r="35" spans="1:40" s="504" customFormat="1" ht="12.75">
      <c r="A35" s="502"/>
      <c r="B35" s="502"/>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12"/>
      <c r="AJ35" s="502"/>
      <c r="AK35" s="502"/>
      <c r="AL35" s="502"/>
      <c r="AM35" s="502"/>
      <c r="AN35" s="502"/>
    </row>
    <row r="36" spans="1:40" s="504" customFormat="1" ht="15.75" customHeight="1">
      <c r="A36" s="502"/>
      <c r="B36" s="502" t="s">
        <v>87</v>
      </c>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5"/>
      <c r="AE36" s="505"/>
      <c r="AF36" s="505"/>
      <c r="AG36" s="505"/>
      <c r="AH36" s="505"/>
      <c r="AI36" s="505"/>
      <c r="AJ36" s="505"/>
      <c r="AK36" s="505"/>
      <c r="AL36" s="506" t="s">
        <v>21</v>
      </c>
      <c r="AM36" s="502"/>
      <c r="AN36" s="502"/>
    </row>
    <row r="37" spans="1:40" s="504" customFormat="1" ht="12.75">
      <c r="A37" s="502"/>
      <c r="B37" s="502"/>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2"/>
      <c r="AK37" s="502"/>
      <c r="AL37" s="502"/>
      <c r="AM37" s="502"/>
      <c r="AN37" s="502"/>
    </row>
    <row r="38" spans="1:40" s="504" customFormat="1" ht="12.75">
      <c r="A38" s="510" t="s">
        <v>88</v>
      </c>
      <c r="B38" s="502" t="s">
        <v>89</v>
      </c>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row>
    <row r="39" spans="1:40" s="504" customFormat="1" ht="12.75">
      <c r="A39" s="502"/>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502"/>
      <c r="AN39" s="502"/>
    </row>
    <row r="40" spans="1:40" s="504" customFormat="1" ht="15.75" customHeight="1">
      <c r="A40" s="502"/>
      <c r="B40" s="502" t="s">
        <v>90</v>
      </c>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5"/>
      <c r="AE40" s="505"/>
      <c r="AF40" s="505"/>
      <c r="AG40" s="505"/>
      <c r="AH40" s="505"/>
      <c r="AI40" s="505"/>
      <c r="AJ40" s="505"/>
      <c r="AK40" s="506" t="s">
        <v>84</v>
      </c>
      <c r="AL40" s="506"/>
      <c r="AM40" s="502"/>
      <c r="AN40" s="502"/>
    </row>
    <row r="41" spans="1:40" s="504" customFormat="1" ht="12.75">
      <c r="A41" s="502"/>
      <c r="B41" s="502"/>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row>
    <row r="42" spans="1:40" s="504" customFormat="1" ht="12.75">
      <c r="A42" s="502"/>
      <c r="B42" s="502"/>
      <c r="C42" s="502" t="s">
        <v>91</v>
      </c>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row>
    <row r="43" spans="1:40" s="504" customFormat="1" ht="12.75">
      <c r="A43" s="502"/>
      <c r="B43" s="502"/>
      <c r="C43" s="502"/>
      <c r="D43" s="502"/>
      <c r="E43" s="502"/>
      <c r="F43" s="502"/>
      <c r="G43" s="502"/>
      <c r="H43" s="502"/>
      <c r="I43" s="502"/>
      <c r="J43" s="502"/>
      <c r="K43" s="502"/>
      <c r="L43" s="502"/>
      <c r="M43" s="502"/>
      <c r="N43" s="502" t="s">
        <v>92</v>
      </c>
      <c r="O43" s="502"/>
      <c r="P43" s="502"/>
      <c r="Q43" s="502"/>
      <c r="R43" s="502"/>
      <c r="S43" s="502"/>
      <c r="T43" s="502"/>
      <c r="U43" s="502"/>
      <c r="V43" s="502"/>
      <c r="W43" s="502"/>
      <c r="X43" s="502" t="s">
        <v>93</v>
      </c>
      <c r="Y43" s="502"/>
      <c r="Z43" s="502"/>
      <c r="AA43" s="502"/>
      <c r="AB43" s="502"/>
      <c r="AC43" s="502"/>
      <c r="AD43" s="502"/>
      <c r="AE43" s="502"/>
      <c r="AF43" s="502"/>
      <c r="AG43" s="502"/>
      <c r="AH43" s="502"/>
      <c r="AI43" s="502"/>
      <c r="AJ43" s="502"/>
      <c r="AK43" s="502"/>
      <c r="AL43" s="502"/>
      <c r="AM43" s="502"/>
      <c r="AN43" s="502"/>
    </row>
    <row r="44" spans="1:40" s="504" customFormat="1" ht="12.75">
      <c r="A44" s="502"/>
      <c r="B44" s="502"/>
      <c r="C44" s="502"/>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row>
    <row r="45" spans="1:40" s="504" customFormat="1" ht="15.75" customHeight="1">
      <c r="A45" s="502"/>
      <c r="B45" s="502" t="s">
        <v>94</v>
      </c>
      <c r="C45" s="502" t="s">
        <v>95</v>
      </c>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5"/>
      <c r="AE45" s="505"/>
      <c r="AF45" s="505"/>
      <c r="AG45" s="505"/>
      <c r="AH45" s="505"/>
      <c r="AI45" s="505"/>
      <c r="AJ45" s="505"/>
      <c r="AK45" s="505"/>
      <c r="AL45" s="506" t="s">
        <v>86</v>
      </c>
      <c r="AM45" s="502"/>
      <c r="AN45" s="502"/>
    </row>
    <row r="46" spans="1:40" s="504" customFormat="1" ht="12.75">
      <c r="A46" s="502"/>
      <c r="B46" s="502"/>
      <c r="C46" s="502"/>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2"/>
      <c r="AN46" s="502"/>
    </row>
    <row r="47" spans="1:40" s="504" customFormat="1" ht="15.75" customHeight="1">
      <c r="A47" s="502"/>
      <c r="B47" s="502" t="s">
        <v>94</v>
      </c>
      <c r="C47" s="502" t="s">
        <v>96</v>
      </c>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5"/>
      <c r="AE47" s="505"/>
      <c r="AF47" s="505"/>
      <c r="AG47" s="505"/>
      <c r="AH47" s="505"/>
      <c r="AI47" s="505"/>
      <c r="AJ47" s="505"/>
      <c r="AK47" s="505"/>
      <c r="AL47" s="506" t="s">
        <v>21</v>
      </c>
      <c r="AM47" s="502"/>
      <c r="AN47" s="502"/>
    </row>
    <row r="48" spans="1:40" s="504" customFormat="1" ht="12.75">
      <c r="A48" s="502"/>
      <c r="B48" s="502"/>
      <c r="C48" s="502"/>
      <c r="D48" s="502"/>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502"/>
      <c r="AE48" s="502"/>
      <c r="AF48" s="502"/>
      <c r="AG48" s="502"/>
      <c r="AH48" s="502"/>
      <c r="AI48" s="502"/>
      <c r="AJ48" s="502"/>
      <c r="AK48" s="502"/>
      <c r="AL48" s="502"/>
      <c r="AM48" s="502"/>
      <c r="AN48" s="502"/>
    </row>
    <row r="49" spans="1:40" s="504" customFormat="1" ht="12.75">
      <c r="A49" s="502" t="s">
        <v>97</v>
      </c>
      <c r="B49" s="502"/>
      <c r="C49" s="502"/>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2"/>
      <c r="AJ49" s="502"/>
      <c r="AK49" s="502"/>
      <c r="AL49" s="502"/>
      <c r="AM49" s="502"/>
      <c r="AN49" s="502"/>
    </row>
    <row r="50" spans="1:40" s="504" customFormat="1" ht="12.75">
      <c r="A50" s="502"/>
      <c r="B50" s="502"/>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2"/>
      <c r="AM50" s="502"/>
      <c r="AN50" s="502"/>
    </row>
    <row r="51" spans="1:40" s="504" customFormat="1" ht="15.75" customHeight="1">
      <c r="A51" s="502"/>
      <c r="B51" s="502" t="s">
        <v>98</v>
      </c>
      <c r="C51" s="502" t="s">
        <v>99</v>
      </c>
      <c r="D51" s="502"/>
      <c r="E51" s="502"/>
      <c r="F51" s="502"/>
      <c r="G51" s="502"/>
      <c r="H51" s="502"/>
      <c r="I51" s="502"/>
      <c r="J51" s="502"/>
      <c r="K51" s="502"/>
      <c r="L51" s="502"/>
      <c r="M51" s="502"/>
      <c r="N51" s="502"/>
      <c r="O51" s="502"/>
      <c r="P51" s="502"/>
      <c r="Q51" s="502"/>
      <c r="R51" s="502"/>
      <c r="S51" s="502"/>
      <c r="T51" s="502"/>
      <c r="U51" s="502"/>
      <c r="V51" s="502"/>
      <c r="W51" s="502"/>
      <c r="X51" s="502"/>
      <c r="Y51" s="502"/>
      <c r="Z51" s="502"/>
      <c r="AA51" s="502"/>
      <c r="AB51" s="502"/>
      <c r="AC51" s="502"/>
      <c r="AD51" s="505"/>
      <c r="AE51" s="505"/>
      <c r="AF51" s="505"/>
      <c r="AG51" s="505"/>
      <c r="AH51" s="505"/>
      <c r="AI51" s="505"/>
      <c r="AJ51" s="505"/>
      <c r="AK51" s="506" t="s">
        <v>84</v>
      </c>
      <c r="AL51" s="506"/>
      <c r="AM51" s="502"/>
      <c r="AN51" s="502"/>
    </row>
    <row r="52" spans="1:40" s="504" customFormat="1" ht="12.75">
      <c r="A52" s="502"/>
      <c r="B52" s="502"/>
      <c r="C52" s="502"/>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502"/>
      <c r="AI52" s="502"/>
      <c r="AJ52" s="502"/>
      <c r="AK52" s="502"/>
      <c r="AL52" s="502"/>
      <c r="AM52" s="502"/>
      <c r="AN52" s="502"/>
    </row>
    <row r="53" spans="1:40" s="504" customFormat="1" ht="18.75" customHeight="1">
      <c r="A53" s="502"/>
      <c r="B53" s="502" t="s">
        <v>98</v>
      </c>
      <c r="C53" s="502" t="s">
        <v>100</v>
      </c>
      <c r="D53" s="502"/>
      <c r="E53" s="502"/>
      <c r="F53" s="502"/>
      <c r="G53" s="502"/>
      <c r="H53" s="502"/>
      <c r="I53" s="502"/>
      <c r="J53" s="502"/>
      <c r="K53" s="502"/>
      <c r="L53" s="502"/>
      <c r="M53" s="502"/>
      <c r="N53" s="502"/>
      <c r="O53" s="502"/>
      <c r="P53" s="502"/>
      <c r="Q53" s="502"/>
      <c r="R53" s="502"/>
      <c r="S53" s="502"/>
      <c r="T53" s="502"/>
      <c r="U53" s="502"/>
      <c r="V53" s="502"/>
      <c r="W53" s="502"/>
      <c r="X53" s="502"/>
      <c r="Y53" s="502"/>
      <c r="Z53" s="502"/>
      <c r="AA53" s="502"/>
      <c r="AB53" s="502"/>
      <c r="AC53" s="502"/>
      <c r="AD53" s="505"/>
      <c r="AE53" s="505"/>
      <c r="AF53" s="505"/>
      <c r="AG53" s="505"/>
      <c r="AH53" s="505"/>
      <c r="AI53" s="505"/>
      <c r="AJ53" s="505"/>
      <c r="AK53" s="505"/>
      <c r="AL53" s="506" t="s">
        <v>86</v>
      </c>
      <c r="AM53" s="502"/>
      <c r="AN53" s="502"/>
    </row>
    <row r="54" spans="1:40" s="504" customFormat="1" ht="12.75">
      <c r="A54" s="502"/>
      <c r="B54" s="502"/>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2"/>
      <c r="AK54" s="502"/>
      <c r="AL54" s="502"/>
      <c r="AM54" s="502"/>
      <c r="AN54" s="502"/>
    </row>
    <row r="55" spans="1:40" s="504" customFormat="1" ht="15.75" customHeight="1">
      <c r="A55" s="502"/>
      <c r="B55" s="502" t="s">
        <v>94</v>
      </c>
      <c r="C55" s="502" t="s">
        <v>101</v>
      </c>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5"/>
      <c r="AE55" s="505"/>
      <c r="AF55" s="505"/>
      <c r="AG55" s="505"/>
      <c r="AH55" s="505"/>
      <c r="AI55" s="505"/>
      <c r="AJ55" s="505"/>
      <c r="AK55" s="505"/>
      <c r="AL55" s="506" t="s">
        <v>21</v>
      </c>
      <c r="AM55" s="502"/>
      <c r="AN55" s="502"/>
    </row>
    <row r="56" spans="1:40">
      <c r="A56" s="499"/>
      <c r="B56" s="499"/>
      <c r="C56" s="499"/>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499"/>
      <c r="AM56" s="499"/>
      <c r="AN56" s="499"/>
    </row>
    <row r="57" spans="1:40">
      <c r="A57" s="499"/>
      <c r="B57" s="499"/>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499"/>
      <c r="AM57" s="499"/>
      <c r="AN57" s="499"/>
    </row>
    <row r="58" spans="1:40">
      <c r="A58" s="499"/>
      <c r="B58" s="499"/>
      <c r="C58" s="499"/>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M58" s="499"/>
      <c r="AN58" s="499"/>
    </row>
  </sheetData>
  <mergeCells count="27">
    <mergeCell ref="AD45:AK45"/>
    <mergeCell ref="AD47:AK47"/>
    <mergeCell ref="AD51:AJ51"/>
    <mergeCell ref="AD53:AK53"/>
    <mergeCell ref="AD55:AK55"/>
    <mergeCell ref="AD26:AE26"/>
    <mergeCell ref="AD32:AJ32"/>
    <mergeCell ref="AK32:AL32"/>
    <mergeCell ref="AD34:AK34"/>
    <mergeCell ref="AD36:AK36"/>
    <mergeCell ref="AD40:AJ40"/>
    <mergeCell ref="W12:AH12"/>
    <mergeCell ref="D14:AL14"/>
    <mergeCell ref="D17:AL17"/>
    <mergeCell ref="D20:AL20"/>
    <mergeCell ref="D23:AL23"/>
    <mergeCell ref="H26:K26"/>
    <mergeCell ref="M26:N26"/>
    <mergeCell ref="P26:Q26"/>
    <mergeCell ref="V26:Y26"/>
    <mergeCell ref="AA26:AB26"/>
    <mergeCell ref="A3:AL3"/>
    <mergeCell ref="AB5:AE5"/>
    <mergeCell ref="AG5:AH5"/>
    <mergeCell ref="AJ5:AK5"/>
    <mergeCell ref="B7:Q7"/>
    <mergeCell ref="W10:AK10"/>
  </mergeCells>
  <phoneticPr fontId="2"/>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142875</xdr:colOff>
                    <xdr:row>41</xdr:row>
                    <xdr:rowOff>114300</xdr:rowOff>
                  </from>
                  <to>
                    <xdr:col>12</xdr:col>
                    <xdr:colOff>47625</xdr:colOff>
                    <xdr:row>43</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142875</xdr:colOff>
                    <xdr:row>41</xdr:row>
                    <xdr:rowOff>123825</xdr:rowOff>
                  </from>
                  <to>
                    <xdr:col>22</xdr:col>
                    <xdr:colOff>47625</xdr:colOff>
                    <xdr:row>43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34"/>
  <sheetViews>
    <sheetView zoomScaleNormal="100" workbookViewId="0">
      <selection activeCell="I37" sqref="I37"/>
    </sheetView>
  </sheetViews>
  <sheetFormatPr defaultRowHeight="13.5"/>
  <cols>
    <col min="1" max="1" width="5.125" style="513" customWidth="1"/>
    <col min="2" max="2" width="1.875" style="513" customWidth="1"/>
    <col min="3" max="3" width="2.75" style="513" customWidth="1"/>
    <col min="4" max="11" width="3.125" style="513" customWidth="1"/>
    <col min="12" max="13" width="1.875" style="513" customWidth="1"/>
    <col min="14" max="40" width="3.125" style="513" customWidth="1"/>
    <col min="41" max="41" width="3.625" style="513" customWidth="1"/>
    <col min="42" max="42" width="3.125" style="513" customWidth="1"/>
    <col min="43" max="44" width="3.625" style="513" customWidth="1"/>
    <col min="45" max="45" width="4.375" style="513" customWidth="1"/>
    <col min="46" max="256" width="9" style="513"/>
    <col min="257" max="257" width="5.125" style="513" customWidth="1"/>
    <col min="258" max="258" width="1.875" style="513" customWidth="1"/>
    <col min="259" max="259" width="2.75" style="513" customWidth="1"/>
    <col min="260" max="267" width="3.125" style="513" customWidth="1"/>
    <col min="268" max="269" width="1.875" style="513" customWidth="1"/>
    <col min="270" max="296" width="3.125" style="513" customWidth="1"/>
    <col min="297" max="297" width="3.625" style="513" customWidth="1"/>
    <col min="298" max="298" width="3.125" style="513" customWidth="1"/>
    <col min="299" max="300" width="3.625" style="513" customWidth="1"/>
    <col min="301" max="301" width="4.375" style="513" customWidth="1"/>
    <col min="302" max="512" width="9" style="513"/>
    <col min="513" max="513" width="5.125" style="513" customWidth="1"/>
    <col min="514" max="514" width="1.875" style="513" customWidth="1"/>
    <col min="515" max="515" width="2.75" style="513" customWidth="1"/>
    <col min="516" max="523" width="3.125" style="513" customWidth="1"/>
    <col min="524" max="525" width="1.875" style="513" customWidth="1"/>
    <col min="526" max="552" width="3.125" style="513" customWidth="1"/>
    <col min="553" max="553" width="3.625" style="513" customWidth="1"/>
    <col min="554" max="554" width="3.125" style="513" customWidth="1"/>
    <col min="555" max="556" width="3.625" style="513" customWidth="1"/>
    <col min="557" max="557" width="4.375" style="513" customWidth="1"/>
    <col min="558" max="768" width="9" style="513"/>
    <col min="769" max="769" width="5.125" style="513" customWidth="1"/>
    <col min="770" max="770" width="1.875" style="513" customWidth="1"/>
    <col min="771" max="771" width="2.75" style="513" customWidth="1"/>
    <col min="772" max="779" width="3.125" style="513" customWidth="1"/>
    <col min="780" max="781" width="1.875" style="513" customWidth="1"/>
    <col min="782" max="808" width="3.125" style="513" customWidth="1"/>
    <col min="809" max="809" width="3.625" style="513" customWidth="1"/>
    <col min="810" max="810" width="3.125" style="513" customWidth="1"/>
    <col min="811" max="812" width="3.625" style="513" customWidth="1"/>
    <col min="813" max="813" width="4.375" style="513" customWidth="1"/>
    <col min="814" max="1024" width="9" style="513"/>
    <col min="1025" max="1025" width="5.125" style="513" customWidth="1"/>
    <col min="1026" max="1026" width="1.875" style="513" customWidth="1"/>
    <col min="1027" max="1027" width="2.75" style="513" customWidth="1"/>
    <col min="1028" max="1035" width="3.125" style="513" customWidth="1"/>
    <col min="1036" max="1037" width="1.875" style="513" customWidth="1"/>
    <col min="1038" max="1064" width="3.125" style="513" customWidth="1"/>
    <col min="1065" max="1065" width="3.625" style="513" customWidth="1"/>
    <col min="1066" max="1066" width="3.125" style="513" customWidth="1"/>
    <col min="1067" max="1068" width="3.625" style="513" customWidth="1"/>
    <col min="1069" max="1069" width="4.375" style="513" customWidth="1"/>
    <col min="1070" max="1280" width="9" style="513"/>
    <col min="1281" max="1281" width="5.125" style="513" customWidth="1"/>
    <col min="1282" max="1282" width="1.875" style="513" customWidth="1"/>
    <col min="1283" max="1283" width="2.75" style="513" customWidth="1"/>
    <col min="1284" max="1291" width="3.125" style="513" customWidth="1"/>
    <col min="1292" max="1293" width="1.875" style="513" customWidth="1"/>
    <col min="1294" max="1320" width="3.125" style="513" customWidth="1"/>
    <col min="1321" max="1321" width="3.625" style="513" customWidth="1"/>
    <col min="1322" max="1322" width="3.125" style="513" customWidth="1"/>
    <col min="1323" max="1324" width="3.625" style="513" customWidth="1"/>
    <col min="1325" max="1325" width="4.375" style="513" customWidth="1"/>
    <col min="1326" max="1536" width="9" style="513"/>
    <col min="1537" max="1537" width="5.125" style="513" customWidth="1"/>
    <col min="1538" max="1538" width="1.875" style="513" customWidth="1"/>
    <col min="1539" max="1539" width="2.75" style="513" customWidth="1"/>
    <col min="1540" max="1547" width="3.125" style="513" customWidth="1"/>
    <col min="1548" max="1549" width="1.875" style="513" customWidth="1"/>
    <col min="1550" max="1576" width="3.125" style="513" customWidth="1"/>
    <col min="1577" max="1577" width="3.625" style="513" customWidth="1"/>
    <col min="1578" max="1578" width="3.125" style="513" customWidth="1"/>
    <col min="1579" max="1580" width="3.625" style="513" customWidth="1"/>
    <col min="1581" max="1581" width="4.375" style="513" customWidth="1"/>
    <col min="1582" max="1792" width="9" style="513"/>
    <col min="1793" max="1793" width="5.125" style="513" customWidth="1"/>
    <col min="1794" max="1794" width="1.875" style="513" customWidth="1"/>
    <col min="1795" max="1795" width="2.75" style="513" customWidth="1"/>
    <col min="1796" max="1803" width="3.125" style="513" customWidth="1"/>
    <col min="1804" max="1805" width="1.875" style="513" customWidth="1"/>
    <col min="1806" max="1832" width="3.125" style="513" customWidth="1"/>
    <col min="1833" max="1833" width="3.625" style="513" customWidth="1"/>
    <col min="1834" max="1834" width="3.125" style="513" customWidth="1"/>
    <col min="1835" max="1836" width="3.625" style="513" customWidth="1"/>
    <col min="1837" max="1837" width="4.375" style="513" customWidth="1"/>
    <col min="1838" max="2048" width="9" style="513"/>
    <col min="2049" max="2049" width="5.125" style="513" customWidth="1"/>
    <col min="2050" max="2050" width="1.875" style="513" customWidth="1"/>
    <col min="2051" max="2051" width="2.75" style="513" customWidth="1"/>
    <col min="2052" max="2059" width="3.125" style="513" customWidth="1"/>
    <col min="2060" max="2061" width="1.875" style="513" customWidth="1"/>
    <col min="2062" max="2088" width="3.125" style="513" customWidth="1"/>
    <col min="2089" max="2089" width="3.625" style="513" customWidth="1"/>
    <col min="2090" max="2090" width="3.125" style="513" customWidth="1"/>
    <col min="2091" max="2092" width="3.625" style="513" customWidth="1"/>
    <col min="2093" max="2093" width="4.375" style="513" customWidth="1"/>
    <col min="2094" max="2304" width="9" style="513"/>
    <col min="2305" max="2305" width="5.125" style="513" customWidth="1"/>
    <col min="2306" max="2306" width="1.875" style="513" customWidth="1"/>
    <col min="2307" max="2307" width="2.75" style="513" customWidth="1"/>
    <col min="2308" max="2315" width="3.125" style="513" customWidth="1"/>
    <col min="2316" max="2317" width="1.875" style="513" customWidth="1"/>
    <col min="2318" max="2344" width="3.125" style="513" customWidth="1"/>
    <col min="2345" max="2345" width="3.625" style="513" customWidth="1"/>
    <col min="2346" max="2346" width="3.125" style="513" customWidth="1"/>
    <col min="2347" max="2348" width="3.625" style="513" customWidth="1"/>
    <col min="2349" max="2349" width="4.375" style="513" customWidth="1"/>
    <col min="2350" max="2560" width="9" style="513"/>
    <col min="2561" max="2561" width="5.125" style="513" customWidth="1"/>
    <col min="2562" max="2562" width="1.875" style="513" customWidth="1"/>
    <col min="2563" max="2563" width="2.75" style="513" customWidth="1"/>
    <col min="2564" max="2571" width="3.125" style="513" customWidth="1"/>
    <col min="2572" max="2573" width="1.875" style="513" customWidth="1"/>
    <col min="2574" max="2600" width="3.125" style="513" customWidth="1"/>
    <col min="2601" max="2601" width="3.625" style="513" customWidth="1"/>
    <col min="2602" max="2602" width="3.125" style="513" customWidth="1"/>
    <col min="2603" max="2604" width="3.625" style="513" customWidth="1"/>
    <col min="2605" max="2605" width="4.375" style="513" customWidth="1"/>
    <col min="2606" max="2816" width="9" style="513"/>
    <col min="2817" max="2817" width="5.125" style="513" customWidth="1"/>
    <col min="2818" max="2818" width="1.875" style="513" customWidth="1"/>
    <col min="2819" max="2819" width="2.75" style="513" customWidth="1"/>
    <col min="2820" max="2827" width="3.125" style="513" customWidth="1"/>
    <col min="2828" max="2829" width="1.875" style="513" customWidth="1"/>
    <col min="2830" max="2856" width="3.125" style="513" customWidth="1"/>
    <col min="2857" max="2857" width="3.625" style="513" customWidth="1"/>
    <col min="2858" max="2858" width="3.125" style="513" customWidth="1"/>
    <col min="2859" max="2860" width="3.625" style="513" customWidth="1"/>
    <col min="2861" max="2861" width="4.375" style="513" customWidth="1"/>
    <col min="2862" max="3072" width="9" style="513"/>
    <col min="3073" max="3073" width="5.125" style="513" customWidth="1"/>
    <col min="3074" max="3074" width="1.875" style="513" customWidth="1"/>
    <col min="3075" max="3075" width="2.75" style="513" customWidth="1"/>
    <col min="3076" max="3083" width="3.125" style="513" customWidth="1"/>
    <col min="3084" max="3085" width="1.875" style="513" customWidth="1"/>
    <col min="3086" max="3112" width="3.125" style="513" customWidth="1"/>
    <col min="3113" max="3113" width="3.625" style="513" customWidth="1"/>
    <col min="3114" max="3114" width="3.125" style="513" customWidth="1"/>
    <col min="3115" max="3116" width="3.625" style="513" customWidth="1"/>
    <col min="3117" max="3117" width="4.375" style="513" customWidth="1"/>
    <col min="3118" max="3328" width="9" style="513"/>
    <col min="3329" max="3329" width="5.125" style="513" customWidth="1"/>
    <col min="3330" max="3330" width="1.875" style="513" customWidth="1"/>
    <col min="3331" max="3331" width="2.75" style="513" customWidth="1"/>
    <col min="3332" max="3339" width="3.125" style="513" customWidth="1"/>
    <col min="3340" max="3341" width="1.875" style="513" customWidth="1"/>
    <col min="3342" max="3368" width="3.125" style="513" customWidth="1"/>
    <col min="3369" max="3369" width="3.625" style="513" customWidth="1"/>
    <col min="3370" max="3370" width="3.125" style="513" customWidth="1"/>
    <col min="3371" max="3372" width="3.625" style="513" customWidth="1"/>
    <col min="3373" max="3373" width="4.375" style="513" customWidth="1"/>
    <col min="3374" max="3584" width="9" style="513"/>
    <col min="3585" max="3585" width="5.125" style="513" customWidth="1"/>
    <col min="3586" max="3586" width="1.875" style="513" customWidth="1"/>
    <col min="3587" max="3587" width="2.75" style="513" customWidth="1"/>
    <col min="3588" max="3595" width="3.125" style="513" customWidth="1"/>
    <col min="3596" max="3597" width="1.875" style="513" customWidth="1"/>
    <col min="3598" max="3624" width="3.125" style="513" customWidth="1"/>
    <col min="3625" max="3625" width="3.625" style="513" customWidth="1"/>
    <col min="3626" max="3626" width="3.125" style="513" customWidth="1"/>
    <col min="3627" max="3628" width="3.625" style="513" customWidth="1"/>
    <col min="3629" max="3629" width="4.375" style="513" customWidth="1"/>
    <col min="3630" max="3840" width="9" style="513"/>
    <col min="3841" max="3841" width="5.125" style="513" customWidth="1"/>
    <col min="3842" max="3842" width="1.875" style="513" customWidth="1"/>
    <col min="3843" max="3843" width="2.75" style="513" customWidth="1"/>
    <col min="3844" max="3851" width="3.125" style="513" customWidth="1"/>
    <col min="3852" max="3853" width="1.875" style="513" customWidth="1"/>
    <col min="3854" max="3880" width="3.125" style="513" customWidth="1"/>
    <col min="3881" max="3881" width="3.625" style="513" customWidth="1"/>
    <col min="3882" max="3882" width="3.125" style="513" customWidth="1"/>
    <col min="3883" max="3884" width="3.625" style="513" customWidth="1"/>
    <col min="3885" max="3885" width="4.375" style="513" customWidth="1"/>
    <col min="3886" max="4096" width="9" style="513"/>
    <col min="4097" max="4097" width="5.125" style="513" customWidth="1"/>
    <col min="4098" max="4098" width="1.875" style="513" customWidth="1"/>
    <col min="4099" max="4099" width="2.75" style="513" customWidth="1"/>
    <col min="4100" max="4107" width="3.125" style="513" customWidth="1"/>
    <col min="4108" max="4109" width="1.875" style="513" customWidth="1"/>
    <col min="4110" max="4136" width="3.125" style="513" customWidth="1"/>
    <col min="4137" max="4137" width="3.625" style="513" customWidth="1"/>
    <col min="4138" max="4138" width="3.125" style="513" customWidth="1"/>
    <col min="4139" max="4140" width="3.625" style="513" customWidth="1"/>
    <col min="4141" max="4141" width="4.375" style="513" customWidth="1"/>
    <col min="4142" max="4352" width="9" style="513"/>
    <col min="4353" max="4353" width="5.125" style="513" customWidth="1"/>
    <col min="4354" max="4354" width="1.875" style="513" customWidth="1"/>
    <col min="4355" max="4355" width="2.75" style="513" customWidth="1"/>
    <col min="4356" max="4363" width="3.125" style="513" customWidth="1"/>
    <col min="4364" max="4365" width="1.875" style="513" customWidth="1"/>
    <col min="4366" max="4392" width="3.125" style="513" customWidth="1"/>
    <col min="4393" max="4393" width="3.625" style="513" customWidth="1"/>
    <col min="4394" max="4394" width="3.125" style="513" customWidth="1"/>
    <col min="4395" max="4396" width="3.625" style="513" customWidth="1"/>
    <col min="4397" max="4397" width="4.375" style="513" customWidth="1"/>
    <col min="4398" max="4608" width="9" style="513"/>
    <col min="4609" max="4609" width="5.125" style="513" customWidth="1"/>
    <col min="4610" max="4610" width="1.875" style="513" customWidth="1"/>
    <col min="4611" max="4611" width="2.75" style="513" customWidth="1"/>
    <col min="4612" max="4619" width="3.125" style="513" customWidth="1"/>
    <col min="4620" max="4621" width="1.875" style="513" customWidth="1"/>
    <col min="4622" max="4648" width="3.125" style="513" customWidth="1"/>
    <col min="4649" max="4649" width="3.625" style="513" customWidth="1"/>
    <col min="4650" max="4650" width="3.125" style="513" customWidth="1"/>
    <col min="4651" max="4652" width="3.625" style="513" customWidth="1"/>
    <col min="4653" max="4653" width="4.375" style="513" customWidth="1"/>
    <col min="4654" max="4864" width="9" style="513"/>
    <col min="4865" max="4865" width="5.125" style="513" customWidth="1"/>
    <col min="4866" max="4866" width="1.875" style="513" customWidth="1"/>
    <col min="4867" max="4867" width="2.75" style="513" customWidth="1"/>
    <col min="4868" max="4875" width="3.125" style="513" customWidth="1"/>
    <col min="4876" max="4877" width="1.875" style="513" customWidth="1"/>
    <col min="4878" max="4904" width="3.125" style="513" customWidth="1"/>
    <col min="4905" max="4905" width="3.625" style="513" customWidth="1"/>
    <col min="4906" max="4906" width="3.125" style="513" customWidth="1"/>
    <col min="4907" max="4908" width="3.625" style="513" customWidth="1"/>
    <col min="4909" max="4909" width="4.375" style="513" customWidth="1"/>
    <col min="4910" max="5120" width="9" style="513"/>
    <col min="5121" max="5121" width="5.125" style="513" customWidth="1"/>
    <col min="5122" max="5122" width="1.875" style="513" customWidth="1"/>
    <col min="5123" max="5123" width="2.75" style="513" customWidth="1"/>
    <col min="5124" max="5131" width="3.125" style="513" customWidth="1"/>
    <col min="5132" max="5133" width="1.875" style="513" customWidth="1"/>
    <col min="5134" max="5160" width="3.125" style="513" customWidth="1"/>
    <col min="5161" max="5161" width="3.625" style="513" customWidth="1"/>
    <col min="5162" max="5162" width="3.125" style="513" customWidth="1"/>
    <col min="5163" max="5164" width="3.625" style="513" customWidth="1"/>
    <col min="5165" max="5165" width="4.375" style="513" customWidth="1"/>
    <col min="5166" max="5376" width="9" style="513"/>
    <col min="5377" max="5377" width="5.125" style="513" customWidth="1"/>
    <col min="5378" max="5378" width="1.875" style="513" customWidth="1"/>
    <col min="5379" max="5379" width="2.75" style="513" customWidth="1"/>
    <col min="5380" max="5387" width="3.125" style="513" customWidth="1"/>
    <col min="5388" max="5389" width="1.875" style="513" customWidth="1"/>
    <col min="5390" max="5416" width="3.125" style="513" customWidth="1"/>
    <col min="5417" max="5417" width="3.625" style="513" customWidth="1"/>
    <col min="5418" max="5418" width="3.125" style="513" customWidth="1"/>
    <col min="5419" max="5420" width="3.625" style="513" customWidth="1"/>
    <col min="5421" max="5421" width="4.375" style="513" customWidth="1"/>
    <col min="5422" max="5632" width="9" style="513"/>
    <col min="5633" max="5633" width="5.125" style="513" customWidth="1"/>
    <col min="5634" max="5634" width="1.875" style="513" customWidth="1"/>
    <col min="5635" max="5635" width="2.75" style="513" customWidth="1"/>
    <col min="5636" max="5643" width="3.125" style="513" customWidth="1"/>
    <col min="5644" max="5645" width="1.875" style="513" customWidth="1"/>
    <col min="5646" max="5672" width="3.125" style="513" customWidth="1"/>
    <col min="5673" max="5673" width="3.625" style="513" customWidth="1"/>
    <col min="5674" max="5674" width="3.125" style="513" customWidth="1"/>
    <col min="5675" max="5676" width="3.625" style="513" customWidth="1"/>
    <col min="5677" max="5677" width="4.375" style="513" customWidth="1"/>
    <col min="5678" max="5888" width="9" style="513"/>
    <col min="5889" max="5889" width="5.125" style="513" customWidth="1"/>
    <col min="5890" max="5890" width="1.875" style="513" customWidth="1"/>
    <col min="5891" max="5891" width="2.75" style="513" customWidth="1"/>
    <col min="5892" max="5899" width="3.125" style="513" customWidth="1"/>
    <col min="5900" max="5901" width="1.875" style="513" customWidth="1"/>
    <col min="5902" max="5928" width="3.125" style="513" customWidth="1"/>
    <col min="5929" max="5929" width="3.625" style="513" customWidth="1"/>
    <col min="5930" max="5930" width="3.125" style="513" customWidth="1"/>
    <col min="5931" max="5932" width="3.625" style="513" customWidth="1"/>
    <col min="5933" max="5933" width="4.375" style="513" customWidth="1"/>
    <col min="5934" max="6144" width="9" style="513"/>
    <col min="6145" max="6145" width="5.125" style="513" customWidth="1"/>
    <col min="6146" max="6146" width="1.875" style="513" customWidth="1"/>
    <col min="6147" max="6147" width="2.75" style="513" customWidth="1"/>
    <col min="6148" max="6155" width="3.125" style="513" customWidth="1"/>
    <col min="6156" max="6157" width="1.875" style="513" customWidth="1"/>
    <col min="6158" max="6184" width="3.125" style="513" customWidth="1"/>
    <col min="6185" max="6185" width="3.625" style="513" customWidth="1"/>
    <col min="6186" max="6186" width="3.125" style="513" customWidth="1"/>
    <col min="6187" max="6188" width="3.625" style="513" customWidth="1"/>
    <col min="6189" max="6189" width="4.375" style="513" customWidth="1"/>
    <col min="6190" max="6400" width="9" style="513"/>
    <col min="6401" max="6401" width="5.125" style="513" customWidth="1"/>
    <col min="6402" max="6402" width="1.875" style="513" customWidth="1"/>
    <col min="6403" max="6403" width="2.75" style="513" customWidth="1"/>
    <col min="6404" max="6411" width="3.125" style="513" customWidth="1"/>
    <col min="6412" max="6413" width="1.875" style="513" customWidth="1"/>
    <col min="6414" max="6440" width="3.125" style="513" customWidth="1"/>
    <col min="6441" max="6441" width="3.625" style="513" customWidth="1"/>
    <col min="6442" max="6442" width="3.125" style="513" customWidth="1"/>
    <col min="6443" max="6444" width="3.625" style="513" customWidth="1"/>
    <col min="6445" max="6445" width="4.375" style="513" customWidth="1"/>
    <col min="6446" max="6656" width="9" style="513"/>
    <col min="6657" max="6657" width="5.125" style="513" customWidth="1"/>
    <col min="6658" max="6658" width="1.875" style="513" customWidth="1"/>
    <col min="6659" max="6659" width="2.75" style="513" customWidth="1"/>
    <col min="6660" max="6667" width="3.125" style="513" customWidth="1"/>
    <col min="6668" max="6669" width="1.875" style="513" customWidth="1"/>
    <col min="6670" max="6696" width="3.125" style="513" customWidth="1"/>
    <col min="6697" max="6697" width="3.625" style="513" customWidth="1"/>
    <col min="6698" max="6698" width="3.125" style="513" customWidth="1"/>
    <col min="6699" max="6700" width="3.625" style="513" customWidth="1"/>
    <col min="6701" max="6701" width="4.375" style="513" customWidth="1"/>
    <col min="6702" max="6912" width="9" style="513"/>
    <col min="6913" max="6913" width="5.125" style="513" customWidth="1"/>
    <col min="6914" max="6914" width="1.875" style="513" customWidth="1"/>
    <col min="6915" max="6915" width="2.75" style="513" customWidth="1"/>
    <col min="6916" max="6923" width="3.125" style="513" customWidth="1"/>
    <col min="6924" max="6925" width="1.875" style="513" customWidth="1"/>
    <col min="6926" max="6952" width="3.125" style="513" customWidth="1"/>
    <col min="6953" max="6953" width="3.625" style="513" customWidth="1"/>
    <col min="6954" max="6954" width="3.125" style="513" customWidth="1"/>
    <col min="6955" max="6956" width="3.625" style="513" customWidth="1"/>
    <col min="6957" max="6957" width="4.375" style="513" customWidth="1"/>
    <col min="6958" max="7168" width="9" style="513"/>
    <col min="7169" max="7169" width="5.125" style="513" customWidth="1"/>
    <col min="7170" max="7170" width="1.875" style="513" customWidth="1"/>
    <col min="7171" max="7171" width="2.75" style="513" customWidth="1"/>
    <col min="7172" max="7179" width="3.125" style="513" customWidth="1"/>
    <col min="7180" max="7181" width="1.875" style="513" customWidth="1"/>
    <col min="7182" max="7208" width="3.125" style="513" customWidth="1"/>
    <col min="7209" max="7209" width="3.625" style="513" customWidth="1"/>
    <col min="7210" max="7210" width="3.125" style="513" customWidth="1"/>
    <col min="7211" max="7212" width="3.625" style="513" customWidth="1"/>
    <col min="7213" max="7213" width="4.375" style="513" customWidth="1"/>
    <col min="7214" max="7424" width="9" style="513"/>
    <col min="7425" max="7425" width="5.125" style="513" customWidth="1"/>
    <col min="7426" max="7426" width="1.875" style="513" customWidth="1"/>
    <col min="7427" max="7427" width="2.75" style="513" customWidth="1"/>
    <col min="7428" max="7435" width="3.125" style="513" customWidth="1"/>
    <col min="7436" max="7437" width="1.875" style="513" customWidth="1"/>
    <col min="7438" max="7464" width="3.125" style="513" customWidth="1"/>
    <col min="7465" max="7465" width="3.625" style="513" customWidth="1"/>
    <col min="7466" max="7466" width="3.125" style="513" customWidth="1"/>
    <col min="7467" max="7468" width="3.625" style="513" customWidth="1"/>
    <col min="7469" max="7469" width="4.375" style="513" customWidth="1"/>
    <col min="7470" max="7680" width="9" style="513"/>
    <col min="7681" max="7681" width="5.125" style="513" customWidth="1"/>
    <col min="7682" max="7682" width="1.875" style="513" customWidth="1"/>
    <col min="7683" max="7683" width="2.75" style="513" customWidth="1"/>
    <col min="7684" max="7691" width="3.125" style="513" customWidth="1"/>
    <col min="7692" max="7693" width="1.875" style="513" customWidth="1"/>
    <col min="7694" max="7720" width="3.125" style="513" customWidth="1"/>
    <col min="7721" max="7721" width="3.625" style="513" customWidth="1"/>
    <col min="7722" max="7722" width="3.125" style="513" customWidth="1"/>
    <col min="7723" max="7724" width="3.625" style="513" customWidth="1"/>
    <col min="7725" max="7725" width="4.375" style="513" customWidth="1"/>
    <col min="7726" max="7936" width="9" style="513"/>
    <col min="7937" max="7937" width="5.125" style="513" customWidth="1"/>
    <col min="7938" max="7938" width="1.875" style="513" customWidth="1"/>
    <col min="7939" max="7939" width="2.75" style="513" customWidth="1"/>
    <col min="7940" max="7947" width="3.125" style="513" customWidth="1"/>
    <col min="7948" max="7949" width="1.875" style="513" customWidth="1"/>
    <col min="7950" max="7976" width="3.125" style="513" customWidth="1"/>
    <col min="7977" max="7977" width="3.625" style="513" customWidth="1"/>
    <col min="7978" max="7978" width="3.125" style="513" customWidth="1"/>
    <col min="7979" max="7980" width="3.625" style="513" customWidth="1"/>
    <col min="7981" max="7981" width="4.375" style="513" customWidth="1"/>
    <col min="7982" max="8192" width="9" style="513"/>
    <col min="8193" max="8193" width="5.125" style="513" customWidth="1"/>
    <col min="8194" max="8194" width="1.875" style="513" customWidth="1"/>
    <col min="8195" max="8195" width="2.75" style="513" customWidth="1"/>
    <col min="8196" max="8203" width="3.125" style="513" customWidth="1"/>
    <col min="8204" max="8205" width="1.875" style="513" customWidth="1"/>
    <col min="8206" max="8232" width="3.125" style="513" customWidth="1"/>
    <col min="8233" max="8233" width="3.625" style="513" customWidth="1"/>
    <col min="8234" max="8234" width="3.125" style="513" customWidth="1"/>
    <col min="8235" max="8236" width="3.625" style="513" customWidth="1"/>
    <col min="8237" max="8237" width="4.375" style="513" customWidth="1"/>
    <col min="8238" max="8448" width="9" style="513"/>
    <col min="8449" max="8449" width="5.125" style="513" customWidth="1"/>
    <col min="8450" max="8450" width="1.875" style="513" customWidth="1"/>
    <col min="8451" max="8451" width="2.75" style="513" customWidth="1"/>
    <col min="8452" max="8459" width="3.125" style="513" customWidth="1"/>
    <col min="8460" max="8461" width="1.875" style="513" customWidth="1"/>
    <col min="8462" max="8488" width="3.125" style="513" customWidth="1"/>
    <col min="8489" max="8489" width="3.625" style="513" customWidth="1"/>
    <col min="8490" max="8490" width="3.125" style="513" customWidth="1"/>
    <col min="8491" max="8492" width="3.625" style="513" customWidth="1"/>
    <col min="8493" max="8493" width="4.375" style="513" customWidth="1"/>
    <col min="8494" max="8704" width="9" style="513"/>
    <col min="8705" max="8705" width="5.125" style="513" customWidth="1"/>
    <col min="8706" max="8706" width="1.875" style="513" customWidth="1"/>
    <col min="8707" max="8707" width="2.75" style="513" customWidth="1"/>
    <col min="8708" max="8715" width="3.125" style="513" customWidth="1"/>
    <col min="8716" max="8717" width="1.875" style="513" customWidth="1"/>
    <col min="8718" max="8744" width="3.125" style="513" customWidth="1"/>
    <col min="8745" max="8745" width="3.625" style="513" customWidth="1"/>
    <col min="8746" max="8746" width="3.125" style="513" customWidth="1"/>
    <col min="8747" max="8748" width="3.625" style="513" customWidth="1"/>
    <col min="8749" max="8749" width="4.375" style="513" customWidth="1"/>
    <col min="8750" max="8960" width="9" style="513"/>
    <col min="8961" max="8961" width="5.125" style="513" customWidth="1"/>
    <col min="8962" max="8962" width="1.875" style="513" customWidth="1"/>
    <col min="8963" max="8963" width="2.75" style="513" customWidth="1"/>
    <col min="8964" max="8971" width="3.125" style="513" customWidth="1"/>
    <col min="8972" max="8973" width="1.875" style="513" customWidth="1"/>
    <col min="8974" max="9000" width="3.125" style="513" customWidth="1"/>
    <col min="9001" max="9001" width="3.625" style="513" customWidth="1"/>
    <col min="9002" max="9002" width="3.125" style="513" customWidth="1"/>
    <col min="9003" max="9004" width="3.625" style="513" customWidth="1"/>
    <col min="9005" max="9005" width="4.375" style="513" customWidth="1"/>
    <col min="9006" max="9216" width="9" style="513"/>
    <col min="9217" max="9217" width="5.125" style="513" customWidth="1"/>
    <col min="9218" max="9218" width="1.875" style="513" customWidth="1"/>
    <col min="9219" max="9219" width="2.75" style="513" customWidth="1"/>
    <col min="9220" max="9227" width="3.125" style="513" customWidth="1"/>
    <col min="9228" max="9229" width="1.875" style="513" customWidth="1"/>
    <col min="9230" max="9256" width="3.125" style="513" customWidth="1"/>
    <col min="9257" max="9257" width="3.625" style="513" customWidth="1"/>
    <col min="9258" max="9258" width="3.125" style="513" customWidth="1"/>
    <col min="9259" max="9260" width="3.625" style="513" customWidth="1"/>
    <col min="9261" max="9261" width="4.375" style="513" customWidth="1"/>
    <col min="9262" max="9472" width="9" style="513"/>
    <col min="9473" max="9473" width="5.125" style="513" customWidth="1"/>
    <col min="9474" max="9474" width="1.875" style="513" customWidth="1"/>
    <col min="9475" max="9475" width="2.75" style="513" customWidth="1"/>
    <col min="9476" max="9483" width="3.125" style="513" customWidth="1"/>
    <col min="9484" max="9485" width="1.875" style="513" customWidth="1"/>
    <col min="9486" max="9512" width="3.125" style="513" customWidth="1"/>
    <col min="9513" max="9513" width="3.625" style="513" customWidth="1"/>
    <col min="9514" max="9514" width="3.125" style="513" customWidth="1"/>
    <col min="9515" max="9516" width="3.625" style="513" customWidth="1"/>
    <col min="9517" max="9517" width="4.375" style="513" customWidth="1"/>
    <col min="9518" max="9728" width="9" style="513"/>
    <col min="9729" max="9729" width="5.125" style="513" customWidth="1"/>
    <col min="9730" max="9730" width="1.875" style="513" customWidth="1"/>
    <col min="9731" max="9731" width="2.75" style="513" customWidth="1"/>
    <col min="9732" max="9739" width="3.125" style="513" customWidth="1"/>
    <col min="9740" max="9741" width="1.875" style="513" customWidth="1"/>
    <col min="9742" max="9768" width="3.125" style="513" customWidth="1"/>
    <col min="9769" max="9769" width="3.625" style="513" customWidth="1"/>
    <col min="9770" max="9770" width="3.125" style="513" customWidth="1"/>
    <col min="9771" max="9772" width="3.625" style="513" customWidth="1"/>
    <col min="9773" max="9773" width="4.375" style="513" customWidth="1"/>
    <col min="9774" max="9984" width="9" style="513"/>
    <col min="9985" max="9985" width="5.125" style="513" customWidth="1"/>
    <col min="9986" max="9986" width="1.875" style="513" customWidth="1"/>
    <col min="9987" max="9987" width="2.75" style="513" customWidth="1"/>
    <col min="9988" max="9995" width="3.125" style="513" customWidth="1"/>
    <col min="9996" max="9997" width="1.875" style="513" customWidth="1"/>
    <col min="9998" max="10024" width="3.125" style="513" customWidth="1"/>
    <col min="10025" max="10025" width="3.625" style="513" customWidth="1"/>
    <col min="10026" max="10026" width="3.125" style="513" customWidth="1"/>
    <col min="10027" max="10028" width="3.625" style="513" customWidth="1"/>
    <col min="10029" max="10029" width="4.375" style="513" customWidth="1"/>
    <col min="10030" max="10240" width="9" style="513"/>
    <col min="10241" max="10241" width="5.125" style="513" customWidth="1"/>
    <col min="10242" max="10242" width="1.875" style="513" customWidth="1"/>
    <col min="10243" max="10243" width="2.75" style="513" customWidth="1"/>
    <col min="10244" max="10251" width="3.125" style="513" customWidth="1"/>
    <col min="10252" max="10253" width="1.875" style="513" customWidth="1"/>
    <col min="10254" max="10280" width="3.125" style="513" customWidth="1"/>
    <col min="10281" max="10281" width="3.625" style="513" customWidth="1"/>
    <col min="10282" max="10282" width="3.125" style="513" customWidth="1"/>
    <col min="10283" max="10284" width="3.625" style="513" customWidth="1"/>
    <col min="10285" max="10285" width="4.375" style="513" customWidth="1"/>
    <col min="10286" max="10496" width="9" style="513"/>
    <col min="10497" max="10497" width="5.125" style="513" customWidth="1"/>
    <col min="10498" max="10498" width="1.875" style="513" customWidth="1"/>
    <col min="10499" max="10499" width="2.75" style="513" customWidth="1"/>
    <col min="10500" max="10507" width="3.125" style="513" customWidth="1"/>
    <col min="10508" max="10509" width="1.875" style="513" customWidth="1"/>
    <col min="10510" max="10536" width="3.125" style="513" customWidth="1"/>
    <col min="10537" max="10537" width="3.625" style="513" customWidth="1"/>
    <col min="10538" max="10538" width="3.125" style="513" customWidth="1"/>
    <col min="10539" max="10540" width="3.625" style="513" customWidth="1"/>
    <col min="10541" max="10541" width="4.375" style="513" customWidth="1"/>
    <col min="10542" max="10752" width="9" style="513"/>
    <col min="10753" max="10753" width="5.125" style="513" customWidth="1"/>
    <col min="10754" max="10754" width="1.875" style="513" customWidth="1"/>
    <col min="10755" max="10755" width="2.75" style="513" customWidth="1"/>
    <col min="10756" max="10763" width="3.125" style="513" customWidth="1"/>
    <col min="10764" max="10765" width="1.875" style="513" customWidth="1"/>
    <col min="10766" max="10792" width="3.125" style="513" customWidth="1"/>
    <col min="10793" max="10793" width="3.625" style="513" customWidth="1"/>
    <col min="10794" max="10794" width="3.125" style="513" customWidth="1"/>
    <col min="10795" max="10796" width="3.625" style="513" customWidth="1"/>
    <col min="10797" max="10797" width="4.375" style="513" customWidth="1"/>
    <col min="10798" max="11008" width="9" style="513"/>
    <col min="11009" max="11009" width="5.125" style="513" customWidth="1"/>
    <col min="11010" max="11010" width="1.875" style="513" customWidth="1"/>
    <col min="11011" max="11011" width="2.75" style="513" customWidth="1"/>
    <col min="11012" max="11019" width="3.125" style="513" customWidth="1"/>
    <col min="11020" max="11021" width="1.875" style="513" customWidth="1"/>
    <col min="11022" max="11048" width="3.125" style="513" customWidth="1"/>
    <col min="11049" max="11049" width="3.625" style="513" customWidth="1"/>
    <col min="11050" max="11050" width="3.125" style="513" customWidth="1"/>
    <col min="11051" max="11052" width="3.625" style="513" customWidth="1"/>
    <col min="11053" max="11053" width="4.375" style="513" customWidth="1"/>
    <col min="11054" max="11264" width="9" style="513"/>
    <col min="11265" max="11265" width="5.125" style="513" customWidth="1"/>
    <col min="11266" max="11266" width="1.875" style="513" customWidth="1"/>
    <col min="11267" max="11267" width="2.75" style="513" customWidth="1"/>
    <col min="11268" max="11275" width="3.125" style="513" customWidth="1"/>
    <col min="11276" max="11277" width="1.875" style="513" customWidth="1"/>
    <col min="11278" max="11304" width="3.125" style="513" customWidth="1"/>
    <col min="11305" max="11305" width="3.625" style="513" customWidth="1"/>
    <col min="11306" max="11306" width="3.125" style="513" customWidth="1"/>
    <col min="11307" max="11308" width="3.625" style="513" customWidth="1"/>
    <col min="11309" max="11309" width="4.375" style="513" customWidth="1"/>
    <col min="11310" max="11520" width="9" style="513"/>
    <col min="11521" max="11521" width="5.125" style="513" customWidth="1"/>
    <col min="11522" max="11522" width="1.875" style="513" customWidth="1"/>
    <col min="11523" max="11523" width="2.75" style="513" customWidth="1"/>
    <col min="11524" max="11531" width="3.125" style="513" customWidth="1"/>
    <col min="11532" max="11533" width="1.875" style="513" customWidth="1"/>
    <col min="11534" max="11560" width="3.125" style="513" customWidth="1"/>
    <col min="11561" max="11561" width="3.625" style="513" customWidth="1"/>
    <col min="11562" max="11562" width="3.125" style="513" customWidth="1"/>
    <col min="11563" max="11564" width="3.625" style="513" customWidth="1"/>
    <col min="11565" max="11565" width="4.375" style="513" customWidth="1"/>
    <col min="11566" max="11776" width="9" style="513"/>
    <col min="11777" max="11777" width="5.125" style="513" customWidth="1"/>
    <col min="11778" max="11778" width="1.875" style="513" customWidth="1"/>
    <col min="11779" max="11779" width="2.75" style="513" customWidth="1"/>
    <col min="11780" max="11787" width="3.125" style="513" customWidth="1"/>
    <col min="11788" max="11789" width="1.875" style="513" customWidth="1"/>
    <col min="11790" max="11816" width="3.125" style="513" customWidth="1"/>
    <col min="11817" max="11817" width="3.625" style="513" customWidth="1"/>
    <col min="11818" max="11818" width="3.125" style="513" customWidth="1"/>
    <col min="11819" max="11820" width="3.625" style="513" customWidth="1"/>
    <col min="11821" max="11821" width="4.375" style="513" customWidth="1"/>
    <col min="11822" max="12032" width="9" style="513"/>
    <col min="12033" max="12033" width="5.125" style="513" customWidth="1"/>
    <col min="12034" max="12034" width="1.875" style="513" customWidth="1"/>
    <col min="12035" max="12035" width="2.75" style="513" customWidth="1"/>
    <col min="12036" max="12043" width="3.125" style="513" customWidth="1"/>
    <col min="12044" max="12045" width="1.875" style="513" customWidth="1"/>
    <col min="12046" max="12072" width="3.125" style="513" customWidth="1"/>
    <col min="12073" max="12073" width="3.625" style="513" customWidth="1"/>
    <col min="12074" max="12074" width="3.125" style="513" customWidth="1"/>
    <col min="12075" max="12076" width="3.625" style="513" customWidth="1"/>
    <col min="12077" max="12077" width="4.375" style="513" customWidth="1"/>
    <col min="12078" max="12288" width="9" style="513"/>
    <col min="12289" max="12289" width="5.125" style="513" customWidth="1"/>
    <col min="12290" max="12290" width="1.875" style="513" customWidth="1"/>
    <col min="12291" max="12291" width="2.75" style="513" customWidth="1"/>
    <col min="12292" max="12299" width="3.125" style="513" customWidth="1"/>
    <col min="12300" max="12301" width="1.875" style="513" customWidth="1"/>
    <col min="12302" max="12328" width="3.125" style="513" customWidth="1"/>
    <col min="12329" max="12329" width="3.625" style="513" customWidth="1"/>
    <col min="12330" max="12330" width="3.125" style="513" customWidth="1"/>
    <col min="12331" max="12332" width="3.625" style="513" customWidth="1"/>
    <col min="12333" max="12333" width="4.375" style="513" customWidth="1"/>
    <col min="12334" max="12544" width="9" style="513"/>
    <col min="12545" max="12545" width="5.125" style="513" customWidth="1"/>
    <col min="12546" max="12546" width="1.875" style="513" customWidth="1"/>
    <col min="12547" max="12547" width="2.75" style="513" customWidth="1"/>
    <col min="12548" max="12555" width="3.125" style="513" customWidth="1"/>
    <col min="12556" max="12557" width="1.875" style="513" customWidth="1"/>
    <col min="12558" max="12584" width="3.125" style="513" customWidth="1"/>
    <col min="12585" max="12585" width="3.625" style="513" customWidth="1"/>
    <col min="12586" max="12586" width="3.125" style="513" customWidth="1"/>
    <col min="12587" max="12588" width="3.625" style="513" customWidth="1"/>
    <col min="12589" max="12589" width="4.375" style="513" customWidth="1"/>
    <col min="12590" max="12800" width="9" style="513"/>
    <col min="12801" max="12801" width="5.125" style="513" customWidth="1"/>
    <col min="12802" max="12802" width="1.875" style="513" customWidth="1"/>
    <col min="12803" max="12803" width="2.75" style="513" customWidth="1"/>
    <col min="12804" max="12811" width="3.125" style="513" customWidth="1"/>
    <col min="12812" max="12813" width="1.875" style="513" customWidth="1"/>
    <col min="12814" max="12840" width="3.125" style="513" customWidth="1"/>
    <col min="12841" max="12841" width="3.625" style="513" customWidth="1"/>
    <col min="12842" max="12842" width="3.125" style="513" customWidth="1"/>
    <col min="12843" max="12844" width="3.625" style="513" customWidth="1"/>
    <col min="12845" max="12845" width="4.375" style="513" customWidth="1"/>
    <col min="12846" max="13056" width="9" style="513"/>
    <col min="13057" max="13057" width="5.125" style="513" customWidth="1"/>
    <col min="13058" max="13058" width="1.875" style="513" customWidth="1"/>
    <col min="13059" max="13059" width="2.75" style="513" customWidth="1"/>
    <col min="13060" max="13067" width="3.125" style="513" customWidth="1"/>
    <col min="13068" max="13069" width="1.875" style="513" customWidth="1"/>
    <col min="13070" max="13096" width="3.125" style="513" customWidth="1"/>
    <col min="13097" max="13097" width="3.625" style="513" customWidth="1"/>
    <col min="13098" max="13098" width="3.125" style="513" customWidth="1"/>
    <col min="13099" max="13100" width="3.625" style="513" customWidth="1"/>
    <col min="13101" max="13101" width="4.375" style="513" customWidth="1"/>
    <col min="13102" max="13312" width="9" style="513"/>
    <col min="13313" max="13313" width="5.125" style="513" customWidth="1"/>
    <col min="13314" max="13314" width="1.875" style="513" customWidth="1"/>
    <col min="13315" max="13315" width="2.75" style="513" customWidth="1"/>
    <col min="13316" max="13323" width="3.125" style="513" customWidth="1"/>
    <col min="13324" max="13325" width="1.875" style="513" customWidth="1"/>
    <col min="13326" max="13352" width="3.125" style="513" customWidth="1"/>
    <col min="13353" max="13353" width="3.625" style="513" customWidth="1"/>
    <col min="13354" max="13354" width="3.125" style="513" customWidth="1"/>
    <col min="13355" max="13356" width="3.625" style="513" customWidth="1"/>
    <col min="13357" max="13357" width="4.375" style="513" customWidth="1"/>
    <col min="13358" max="13568" width="9" style="513"/>
    <col min="13569" max="13569" width="5.125" style="513" customWidth="1"/>
    <col min="13570" max="13570" width="1.875" style="513" customWidth="1"/>
    <col min="13571" max="13571" width="2.75" style="513" customWidth="1"/>
    <col min="13572" max="13579" width="3.125" style="513" customWidth="1"/>
    <col min="13580" max="13581" width="1.875" style="513" customWidth="1"/>
    <col min="13582" max="13608" width="3.125" style="513" customWidth="1"/>
    <col min="13609" max="13609" width="3.625" style="513" customWidth="1"/>
    <col min="13610" max="13610" width="3.125" style="513" customWidth="1"/>
    <col min="13611" max="13612" width="3.625" style="513" customWidth="1"/>
    <col min="13613" max="13613" width="4.375" style="513" customWidth="1"/>
    <col min="13614" max="13824" width="9" style="513"/>
    <col min="13825" max="13825" width="5.125" style="513" customWidth="1"/>
    <col min="13826" max="13826" width="1.875" style="513" customWidth="1"/>
    <col min="13827" max="13827" width="2.75" style="513" customWidth="1"/>
    <col min="13828" max="13835" width="3.125" style="513" customWidth="1"/>
    <col min="13836" max="13837" width="1.875" style="513" customWidth="1"/>
    <col min="13838" max="13864" width="3.125" style="513" customWidth="1"/>
    <col min="13865" max="13865" width="3.625" style="513" customWidth="1"/>
    <col min="13866" max="13866" width="3.125" style="513" customWidth="1"/>
    <col min="13867" max="13868" width="3.625" style="513" customWidth="1"/>
    <col min="13869" max="13869" width="4.375" style="513" customWidth="1"/>
    <col min="13870" max="14080" width="9" style="513"/>
    <col min="14081" max="14081" width="5.125" style="513" customWidth="1"/>
    <col min="14082" max="14082" width="1.875" style="513" customWidth="1"/>
    <col min="14083" max="14083" width="2.75" style="513" customWidth="1"/>
    <col min="14084" max="14091" width="3.125" style="513" customWidth="1"/>
    <col min="14092" max="14093" width="1.875" style="513" customWidth="1"/>
    <col min="14094" max="14120" width="3.125" style="513" customWidth="1"/>
    <col min="14121" max="14121" width="3.625" style="513" customWidth="1"/>
    <col min="14122" max="14122" width="3.125" style="513" customWidth="1"/>
    <col min="14123" max="14124" width="3.625" style="513" customWidth="1"/>
    <col min="14125" max="14125" width="4.375" style="513" customWidth="1"/>
    <col min="14126" max="14336" width="9" style="513"/>
    <col min="14337" max="14337" width="5.125" style="513" customWidth="1"/>
    <col min="14338" max="14338" width="1.875" style="513" customWidth="1"/>
    <col min="14339" max="14339" width="2.75" style="513" customWidth="1"/>
    <col min="14340" max="14347" width="3.125" style="513" customWidth="1"/>
    <col min="14348" max="14349" width="1.875" style="513" customWidth="1"/>
    <col min="14350" max="14376" width="3.125" style="513" customWidth="1"/>
    <col min="14377" max="14377" width="3.625" style="513" customWidth="1"/>
    <col min="14378" max="14378" width="3.125" style="513" customWidth="1"/>
    <col min="14379" max="14380" width="3.625" style="513" customWidth="1"/>
    <col min="14381" max="14381" width="4.375" style="513" customWidth="1"/>
    <col min="14382" max="14592" width="9" style="513"/>
    <col min="14593" max="14593" width="5.125" style="513" customWidth="1"/>
    <col min="14594" max="14594" width="1.875" style="513" customWidth="1"/>
    <col min="14595" max="14595" width="2.75" style="513" customWidth="1"/>
    <col min="14596" max="14603" width="3.125" style="513" customWidth="1"/>
    <col min="14604" max="14605" width="1.875" style="513" customWidth="1"/>
    <col min="14606" max="14632" width="3.125" style="513" customWidth="1"/>
    <col min="14633" max="14633" width="3.625" style="513" customWidth="1"/>
    <col min="14634" max="14634" width="3.125" style="513" customWidth="1"/>
    <col min="14635" max="14636" width="3.625" style="513" customWidth="1"/>
    <col min="14637" max="14637" width="4.375" style="513" customWidth="1"/>
    <col min="14638" max="14848" width="9" style="513"/>
    <col min="14849" max="14849" width="5.125" style="513" customWidth="1"/>
    <col min="14850" max="14850" width="1.875" style="513" customWidth="1"/>
    <col min="14851" max="14851" width="2.75" style="513" customWidth="1"/>
    <col min="14852" max="14859" width="3.125" style="513" customWidth="1"/>
    <col min="14860" max="14861" width="1.875" style="513" customWidth="1"/>
    <col min="14862" max="14888" width="3.125" style="513" customWidth="1"/>
    <col min="14889" max="14889" width="3.625" style="513" customWidth="1"/>
    <col min="14890" max="14890" width="3.125" style="513" customWidth="1"/>
    <col min="14891" max="14892" width="3.625" style="513" customWidth="1"/>
    <col min="14893" max="14893" width="4.375" style="513" customWidth="1"/>
    <col min="14894" max="15104" width="9" style="513"/>
    <col min="15105" max="15105" width="5.125" style="513" customWidth="1"/>
    <col min="15106" max="15106" width="1.875" style="513" customWidth="1"/>
    <col min="15107" max="15107" width="2.75" style="513" customWidth="1"/>
    <col min="15108" max="15115" width="3.125" style="513" customWidth="1"/>
    <col min="15116" max="15117" width="1.875" style="513" customWidth="1"/>
    <col min="15118" max="15144" width="3.125" style="513" customWidth="1"/>
    <col min="15145" max="15145" width="3.625" style="513" customWidth="1"/>
    <col min="15146" max="15146" width="3.125" style="513" customWidth="1"/>
    <col min="15147" max="15148" width="3.625" style="513" customWidth="1"/>
    <col min="15149" max="15149" width="4.375" style="513" customWidth="1"/>
    <col min="15150" max="15360" width="9" style="513"/>
    <col min="15361" max="15361" width="5.125" style="513" customWidth="1"/>
    <col min="15362" max="15362" width="1.875" style="513" customWidth="1"/>
    <col min="15363" max="15363" width="2.75" style="513" customWidth="1"/>
    <col min="15364" max="15371" width="3.125" style="513" customWidth="1"/>
    <col min="15372" max="15373" width="1.875" style="513" customWidth="1"/>
    <col min="15374" max="15400" width="3.125" style="513" customWidth="1"/>
    <col min="15401" max="15401" width="3.625" style="513" customWidth="1"/>
    <col min="15402" max="15402" width="3.125" style="513" customWidth="1"/>
    <col min="15403" max="15404" width="3.625" style="513" customWidth="1"/>
    <col min="15405" max="15405" width="4.375" style="513" customWidth="1"/>
    <col min="15406" max="15616" width="9" style="513"/>
    <col min="15617" max="15617" width="5.125" style="513" customWidth="1"/>
    <col min="15618" max="15618" width="1.875" style="513" customWidth="1"/>
    <col min="15619" max="15619" width="2.75" style="513" customWidth="1"/>
    <col min="15620" max="15627" width="3.125" style="513" customWidth="1"/>
    <col min="15628" max="15629" width="1.875" style="513" customWidth="1"/>
    <col min="15630" max="15656" width="3.125" style="513" customWidth="1"/>
    <col min="15657" max="15657" width="3.625" style="513" customWidth="1"/>
    <col min="15658" max="15658" width="3.125" style="513" customWidth="1"/>
    <col min="15659" max="15660" width="3.625" style="513" customWidth="1"/>
    <col min="15661" max="15661" width="4.375" style="513" customWidth="1"/>
    <col min="15662" max="15872" width="9" style="513"/>
    <col min="15873" max="15873" width="5.125" style="513" customWidth="1"/>
    <col min="15874" max="15874" width="1.875" style="513" customWidth="1"/>
    <col min="15875" max="15875" width="2.75" style="513" customWidth="1"/>
    <col min="15876" max="15883" width="3.125" style="513" customWidth="1"/>
    <col min="15884" max="15885" width="1.875" style="513" customWidth="1"/>
    <col min="15886" max="15912" width="3.125" style="513" customWidth="1"/>
    <col min="15913" max="15913" width="3.625" style="513" customWidth="1"/>
    <col min="15914" max="15914" width="3.125" style="513" customWidth="1"/>
    <col min="15915" max="15916" width="3.625" style="513" customWidth="1"/>
    <col min="15917" max="15917" width="4.375" style="513" customWidth="1"/>
    <col min="15918" max="16128" width="9" style="513"/>
    <col min="16129" max="16129" width="5.125" style="513" customWidth="1"/>
    <col min="16130" max="16130" width="1.875" style="513" customWidth="1"/>
    <col min="16131" max="16131" width="2.75" style="513" customWidth="1"/>
    <col min="16132" max="16139" width="3.125" style="513" customWidth="1"/>
    <col min="16140" max="16141" width="1.875" style="513" customWidth="1"/>
    <col min="16142" max="16168" width="3.125" style="513" customWidth="1"/>
    <col min="16169" max="16169" width="3.625" style="513" customWidth="1"/>
    <col min="16170" max="16170" width="3.125" style="513" customWidth="1"/>
    <col min="16171" max="16172" width="3.625" style="513" customWidth="1"/>
    <col min="16173" max="16173" width="4.375" style="513" customWidth="1"/>
    <col min="16174" max="16384" width="9" style="513"/>
  </cols>
  <sheetData>
    <row r="1" spans="2:46">
      <c r="B1" s="513" t="s">
        <v>102</v>
      </c>
      <c r="AL1" s="514"/>
      <c r="AM1" s="514"/>
      <c r="AN1" s="515"/>
      <c r="AO1" s="515"/>
      <c r="AP1" s="515"/>
      <c r="AQ1" s="515"/>
      <c r="AR1" s="515"/>
      <c r="AS1" s="516"/>
    </row>
    <row r="2" spans="2:46">
      <c r="AL2" s="517"/>
      <c r="AM2" s="518"/>
      <c r="AN2" s="518"/>
      <c r="AO2" s="517" t="s">
        <v>1</v>
      </c>
      <c r="AP2" s="519"/>
      <c r="AQ2" s="517" t="s">
        <v>103</v>
      </c>
      <c r="AR2" s="519"/>
      <c r="AS2" s="517" t="s">
        <v>68</v>
      </c>
    </row>
    <row r="5" spans="2:46">
      <c r="B5" s="513" t="s">
        <v>104</v>
      </c>
    </row>
    <row r="6" spans="2:46" ht="24.95" customHeight="1">
      <c r="B6" s="520"/>
      <c r="C6" s="520"/>
      <c r="D6" s="520"/>
      <c r="E6" s="520"/>
      <c r="F6" s="520"/>
      <c r="G6" s="520"/>
      <c r="H6" s="520"/>
      <c r="I6" s="520"/>
      <c r="J6" s="520"/>
      <c r="K6" s="520"/>
      <c r="L6" s="520"/>
      <c r="M6" s="520"/>
      <c r="N6" s="520"/>
      <c r="O6" s="520"/>
      <c r="P6" s="520"/>
      <c r="Q6" s="520"/>
      <c r="R6" s="521" t="s">
        <v>105</v>
      </c>
      <c r="S6" s="522"/>
      <c r="T6" s="522"/>
      <c r="U6" s="522"/>
      <c r="V6" s="522"/>
    </row>
    <row r="7" spans="2:46" ht="5.0999999999999996" customHeight="1">
      <c r="B7" s="521"/>
      <c r="C7" s="522"/>
      <c r="D7" s="522"/>
      <c r="E7" s="522"/>
      <c r="F7" s="522"/>
      <c r="G7" s="522"/>
      <c r="H7" s="522"/>
      <c r="I7" s="522"/>
      <c r="J7" s="522"/>
      <c r="K7" s="522"/>
      <c r="L7" s="522"/>
      <c r="M7" s="522"/>
      <c r="N7" s="522"/>
      <c r="O7" s="522"/>
      <c r="P7" s="522"/>
      <c r="Q7" s="522"/>
      <c r="R7" s="521"/>
      <c r="S7" s="522"/>
      <c r="T7" s="522"/>
      <c r="U7" s="522"/>
      <c r="V7" s="522"/>
      <c r="AC7" s="523"/>
      <c r="AD7" s="523"/>
      <c r="AE7" s="523"/>
      <c r="AF7" s="523"/>
      <c r="AG7" s="523"/>
      <c r="AH7" s="523"/>
      <c r="AI7" s="523"/>
      <c r="AJ7" s="523"/>
      <c r="AK7" s="523"/>
      <c r="AL7" s="523"/>
      <c r="AM7" s="523"/>
      <c r="AN7" s="523"/>
    </row>
    <row r="8" spans="2:46" ht="17.25">
      <c r="B8" s="521"/>
      <c r="C8" s="522"/>
      <c r="D8" s="522"/>
      <c r="E8" s="522"/>
      <c r="F8" s="522"/>
      <c r="G8" s="522"/>
      <c r="H8" s="522"/>
      <c r="I8" s="522"/>
      <c r="J8" s="522"/>
      <c r="K8" s="522"/>
      <c r="L8" s="522"/>
      <c r="M8" s="522"/>
      <c r="N8" s="522"/>
      <c r="O8" s="522"/>
      <c r="P8" s="522"/>
      <c r="Q8" s="522"/>
      <c r="R8" s="521"/>
      <c r="S8" s="522"/>
      <c r="T8" s="522"/>
      <c r="U8" s="522"/>
      <c r="V8" s="522"/>
      <c r="Y8" s="524" t="s">
        <v>106</v>
      </c>
      <c r="Z8" s="525"/>
      <c r="AA8" s="525"/>
      <c r="AB8" s="525"/>
      <c r="AC8" s="526"/>
      <c r="AD8" s="526"/>
      <c r="AE8" s="526"/>
      <c r="AF8" s="526"/>
      <c r="AG8" s="526"/>
      <c r="AH8" s="526"/>
      <c r="AI8" s="526"/>
      <c r="AJ8" s="526"/>
      <c r="AK8" s="526"/>
      <c r="AL8" s="526"/>
      <c r="AM8" s="526"/>
      <c r="AN8" s="526"/>
    </row>
    <row r="9" spans="2:46" ht="20.100000000000001" customHeight="1">
      <c r="AN9" s="522"/>
      <c r="AO9" s="522"/>
      <c r="AP9" s="522"/>
      <c r="AQ9" s="522"/>
      <c r="AR9" s="522"/>
      <c r="AS9" s="522"/>
      <c r="AT9" s="522"/>
    </row>
    <row r="10" spans="2:46" ht="20.100000000000001" customHeight="1"/>
    <row r="11" spans="2:46" ht="25.5">
      <c r="B11" s="527" t="s">
        <v>107</v>
      </c>
      <c r="C11" s="527"/>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row>
    <row r="12" spans="2:46" ht="35.25" customHeight="1">
      <c r="B12" s="528"/>
      <c r="C12" s="528"/>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8"/>
      <c r="AI12" s="528"/>
      <c r="AJ12" s="528"/>
      <c r="AK12" s="528"/>
      <c r="AL12" s="528"/>
      <c r="AM12" s="528"/>
      <c r="AN12" s="528"/>
      <c r="AO12" s="528"/>
      <c r="AP12" s="528"/>
      <c r="AQ12" s="528"/>
      <c r="AR12" s="528"/>
    </row>
    <row r="13" spans="2:46" ht="5.0999999999999996" customHeight="1">
      <c r="B13" s="528"/>
      <c r="C13" s="528"/>
      <c r="D13" s="528"/>
      <c r="E13" s="528"/>
      <c r="F13" s="528"/>
      <c r="G13" s="528"/>
      <c r="H13" s="528"/>
      <c r="I13" s="528"/>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8"/>
      <c r="AJ13" s="528"/>
      <c r="AK13" s="528"/>
      <c r="AL13" s="528"/>
      <c r="AM13" s="528"/>
      <c r="AN13" s="528"/>
      <c r="AO13" s="528"/>
      <c r="AP13" s="528"/>
      <c r="AQ13" s="528"/>
      <c r="AR13" s="528"/>
    </row>
    <row r="14" spans="2:46" ht="15" customHeight="1">
      <c r="B14" s="530" t="s">
        <v>108</v>
      </c>
      <c r="C14" s="530"/>
      <c r="D14" s="530"/>
      <c r="E14" s="530"/>
      <c r="F14" s="530"/>
      <c r="G14" s="530"/>
      <c r="H14" s="530"/>
      <c r="I14" s="531"/>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0" t="s">
        <v>109</v>
      </c>
      <c r="AJ14" s="533"/>
    </row>
    <row r="15" spans="2:46" ht="27.95" customHeight="1">
      <c r="B15" s="513" t="s">
        <v>110</v>
      </c>
    </row>
    <row r="16" spans="2:46" ht="12.95" customHeight="1">
      <c r="B16" s="534"/>
      <c r="C16" s="513" t="s">
        <v>111</v>
      </c>
    </row>
    <row r="17" spans="2:42" ht="6.95" customHeight="1">
      <c r="S17" s="523"/>
      <c r="T17" s="523"/>
      <c r="U17" s="523"/>
      <c r="V17" s="523"/>
      <c r="W17" s="523"/>
    </row>
    <row r="18" spans="2:42" ht="12.95" customHeight="1">
      <c r="B18" s="534"/>
      <c r="C18" s="513" t="s">
        <v>112</v>
      </c>
      <c r="M18" s="525"/>
      <c r="N18" s="525"/>
      <c r="O18" s="525"/>
      <c r="P18" s="525"/>
      <c r="Q18" s="525"/>
      <c r="R18" s="525"/>
      <c r="S18" s="526"/>
      <c r="T18" s="526"/>
      <c r="U18" s="526"/>
      <c r="V18" s="526"/>
      <c r="W18" s="526"/>
      <c r="X18" s="535" t="s">
        <v>21</v>
      </c>
      <c r="Y18" s="513" t="s">
        <v>113</v>
      </c>
    </row>
    <row r="19" spans="2:42" ht="20.100000000000001" customHeight="1"/>
    <row r="20" spans="2:42" ht="20.100000000000001" customHeight="1">
      <c r="B20" s="513" t="s">
        <v>114</v>
      </c>
    </row>
    <row r="21" spans="2:42" ht="20.100000000000001" customHeight="1">
      <c r="C21" s="536" t="s">
        <v>115</v>
      </c>
    </row>
    <row r="23" spans="2:42">
      <c r="AL23" s="537" t="s">
        <v>116</v>
      </c>
      <c r="AM23" s="537"/>
      <c r="AN23" s="537"/>
    </row>
    <row r="24" spans="2:42" ht="24.95" customHeight="1">
      <c r="E24" s="538" t="s">
        <v>74</v>
      </c>
      <c r="F24" s="538"/>
      <c r="G24" s="538"/>
      <c r="H24" s="538"/>
      <c r="I24" s="538"/>
      <c r="J24" s="538"/>
      <c r="K24" s="538"/>
      <c r="L24" s="539" t="s">
        <v>117</v>
      </c>
      <c r="M24" s="540"/>
      <c r="N24" s="540"/>
      <c r="O24" s="540"/>
      <c r="P24" s="540"/>
      <c r="Q24" s="540"/>
      <c r="R24" s="540"/>
      <c r="S24" s="541"/>
      <c r="T24" s="538" t="s">
        <v>118</v>
      </c>
      <c r="U24" s="538"/>
      <c r="V24" s="538"/>
      <c r="W24" s="538"/>
      <c r="X24" s="538"/>
      <c r="Y24" s="538"/>
      <c r="Z24" s="538"/>
      <c r="AA24" s="538" t="s">
        <v>119</v>
      </c>
      <c r="AB24" s="538"/>
      <c r="AC24" s="538"/>
      <c r="AD24" s="538"/>
      <c r="AE24" s="538"/>
      <c r="AF24" s="538"/>
      <c r="AG24" s="538"/>
      <c r="AH24" s="538" t="s">
        <v>120</v>
      </c>
      <c r="AI24" s="538"/>
      <c r="AJ24" s="538"/>
      <c r="AK24" s="538"/>
      <c r="AL24" s="538"/>
      <c r="AM24" s="538"/>
      <c r="AN24" s="538"/>
    </row>
    <row r="25" spans="2:42" ht="24.95" customHeight="1">
      <c r="E25" s="542"/>
      <c r="F25" s="543"/>
      <c r="G25" s="543"/>
      <c r="H25" s="543"/>
      <c r="I25" s="543"/>
      <c r="J25" s="543"/>
      <c r="K25" s="544"/>
      <c r="L25" s="542"/>
      <c r="M25" s="543"/>
      <c r="N25" s="543"/>
      <c r="O25" s="543"/>
      <c r="P25" s="543"/>
      <c r="Q25" s="543"/>
      <c r="R25" s="543"/>
      <c r="S25" s="544"/>
      <c r="T25" s="542"/>
      <c r="U25" s="543"/>
      <c r="V25" s="543"/>
      <c r="W25" s="543"/>
      <c r="X25" s="543"/>
      <c r="Y25" s="543"/>
      <c r="Z25" s="544"/>
      <c r="AA25" s="542"/>
      <c r="AB25" s="543"/>
      <c r="AC25" s="543"/>
      <c r="AD25" s="543"/>
      <c r="AE25" s="543"/>
      <c r="AF25" s="543"/>
      <c r="AG25" s="544"/>
      <c r="AH25" s="542" t="str">
        <f>IF(T25="","",T25-AA25)</f>
        <v/>
      </c>
      <c r="AI25" s="543"/>
      <c r="AJ25" s="543"/>
      <c r="AK25" s="543"/>
      <c r="AL25" s="543"/>
      <c r="AM25" s="543"/>
      <c r="AN25" s="544"/>
    </row>
    <row r="26" spans="2:42" ht="24.95" customHeight="1">
      <c r="M26" s="513" t="s">
        <v>121</v>
      </c>
    </row>
    <row r="27" spans="2:42" ht="20.100000000000001" customHeight="1">
      <c r="O27" s="545" t="s">
        <v>122</v>
      </c>
      <c r="P27" s="538"/>
      <c r="Q27" s="538"/>
      <c r="R27" s="538"/>
      <c r="S27" s="538"/>
      <c r="T27" s="538"/>
      <c r="U27" s="538"/>
      <c r="V27" s="545" t="s">
        <v>123</v>
      </c>
      <c r="W27" s="538"/>
      <c r="X27" s="538"/>
      <c r="Y27" s="538"/>
      <c r="Z27" s="538"/>
      <c r="AA27" s="538"/>
      <c r="AB27" s="538"/>
      <c r="AC27" s="545" t="s">
        <v>124</v>
      </c>
      <c r="AD27" s="538"/>
      <c r="AE27" s="538"/>
      <c r="AF27" s="538"/>
      <c r="AG27" s="538"/>
      <c r="AH27" s="538"/>
      <c r="AI27" s="538"/>
      <c r="AJ27" s="545" t="s">
        <v>125</v>
      </c>
      <c r="AK27" s="538"/>
      <c r="AL27" s="538"/>
      <c r="AM27" s="538"/>
      <c r="AN27" s="538"/>
      <c r="AO27" s="538"/>
      <c r="AP27" s="538"/>
    </row>
    <row r="28" spans="2:42" ht="20.100000000000001" customHeight="1">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row>
    <row r="29" spans="2:42" ht="24.95" customHeight="1">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6"/>
      <c r="AM29" s="546"/>
      <c r="AN29" s="546"/>
      <c r="AO29" s="546"/>
      <c r="AP29" s="546"/>
    </row>
    <row r="31" spans="2:42" ht="20.100000000000001" customHeight="1">
      <c r="B31" s="513" t="s">
        <v>126</v>
      </c>
    </row>
    <row r="32" spans="2:42" ht="20.100000000000001" customHeight="1">
      <c r="B32" s="513" t="s">
        <v>127</v>
      </c>
    </row>
    <row r="33" spans="2:2" ht="20.100000000000001" customHeight="1">
      <c r="B33" s="513" t="s">
        <v>128</v>
      </c>
    </row>
    <row r="34" spans="2:2" ht="20.100000000000001" customHeight="1">
      <c r="B34" s="513" t="s">
        <v>129</v>
      </c>
    </row>
  </sheetData>
  <mergeCells count="26">
    <mergeCell ref="O29:U29"/>
    <mergeCell ref="V29:AB29"/>
    <mergeCell ref="AC29:AI29"/>
    <mergeCell ref="AJ29:AP29"/>
    <mergeCell ref="E25:K25"/>
    <mergeCell ref="L25:S25"/>
    <mergeCell ref="T25:Z25"/>
    <mergeCell ref="AA25:AG25"/>
    <mergeCell ref="AH25:AN25"/>
    <mergeCell ref="O27:U28"/>
    <mergeCell ref="V27:AB28"/>
    <mergeCell ref="AC27:AI28"/>
    <mergeCell ref="AJ27:AP28"/>
    <mergeCell ref="S17:W18"/>
    <mergeCell ref="AL23:AN23"/>
    <mergeCell ref="E24:K24"/>
    <mergeCell ref="L24:S24"/>
    <mergeCell ref="T24:Z24"/>
    <mergeCell ref="AA24:AG24"/>
    <mergeCell ref="AH24:AN24"/>
    <mergeCell ref="AL1:AM1"/>
    <mergeCell ref="AM2:AN2"/>
    <mergeCell ref="B6:Q6"/>
    <mergeCell ref="AC7:AN8"/>
    <mergeCell ref="B11:AR11"/>
    <mergeCell ref="J13:AH14"/>
  </mergeCells>
  <phoneticPr fontId="2"/>
  <dataValidations count="1">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"レ,　"</formula1>
    </dataValidation>
  </dataValidations>
  <pageMargins left="0.43307086614173229" right="0.43307086614173229" top="0.3543307086614173" bottom="0.3543307086614173" header="0.31496062992125984" footer="0.31496062992125984"/>
  <pageSetup paperSize="9" scale="9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W180"/>
  <sheetViews>
    <sheetView view="pageBreakPreview" topLeftCell="A34" zoomScale="85" zoomScaleNormal="70" zoomScaleSheetLayoutView="85" workbookViewId="0">
      <selection activeCell="B1" sqref="B1"/>
    </sheetView>
  </sheetViews>
  <sheetFormatPr defaultRowHeight="13.5"/>
  <cols>
    <col min="1" max="1" width="1.625" customWidth="1"/>
    <col min="2" max="2" width="5.125" customWidth="1"/>
    <col min="3" max="7" width="3.125" customWidth="1"/>
    <col min="8" max="11" width="6.625" customWidth="1"/>
    <col min="12" max="14" width="5.125" customWidth="1"/>
    <col min="15" max="15" width="4.625" customWidth="1"/>
    <col min="16" max="16" width="3.875" customWidth="1"/>
    <col min="17" max="17" width="4" customWidth="1"/>
    <col min="18" max="18" width="3.625" customWidth="1"/>
    <col min="19" max="22" width="4.125" customWidth="1"/>
    <col min="23" max="23" width="4.375" customWidth="1"/>
    <col min="24" max="39" width="4.125" customWidth="1"/>
    <col min="40" max="41" width="4.375" customWidth="1"/>
    <col min="42" max="42" width="5.375" customWidth="1"/>
    <col min="43" max="44" width="4.125" customWidth="1"/>
    <col min="45" max="45" width="3.625" customWidth="1"/>
    <col min="46" max="46" width="3.125" customWidth="1"/>
    <col min="47" max="47" width="2.375" customWidth="1"/>
    <col min="48" max="48" width="4.625" customWidth="1"/>
    <col min="49" max="49" width="13.75" customWidth="1"/>
    <col min="50" max="69" width="3.125" customWidth="1"/>
  </cols>
  <sheetData>
    <row r="1" spans="2:49">
      <c r="B1" t="s">
        <v>49</v>
      </c>
    </row>
    <row r="2" spans="2:49" ht="22.5" customHeight="1">
      <c r="B2" s="285" t="s">
        <v>58</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row>
    <row r="3" spans="2:49" ht="24.95" customHeight="1">
      <c r="B3" s="286" t="s">
        <v>18</v>
      </c>
      <c r="C3" s="286"/>
      <c r="D3" s="286"/>
      <c r="E3" s="286"/>
      <c r="F3" s="286"/>
      <c r="G3" s="286"/>
      <c r="H3" s="189"/>
      <c r="I3" s="341"/>
      <c r="J3" s="341"/>
      <c r="K3" s="341"/>
      <c r="L3" s="341"/>
      <c r="M3" s="341"/>
      <c r="N3" s="341"/>
      <c r="O3" s="341"/>
      <c r="P3" s="341"/>
      <c r="Q3" s="341"/>
      <c r="R3" s="341"/>
      <c r="S3" s="341"/>
      <c r="T3" s="134"/>
      <c r="U3" s="134"/>
      <c r="V3" s="134"/>
      <c r="W3" s="134"/>
    </row>
    <row r="4" spans="2:49" ht="29.25" customHeight="1">
      <c r="B4" s="307" t="s">
        <v>50</v>
      </c>
      <c r="C4" s="307"/>
      <c r="D4" s="307"/>
      <c r="E4" s="307"/>
      <c r="F4" s="307"/>
      <c r="G4" s="307"/>
      <c r="H4" s="18"/>
      <c r="I4" s="308"/>
      <c r="J4" s="308"/>
      <c r="K4" s="308"/>
      <c r="L4" s="308"/>
      <c r="M4" s="308"/>
      <c r="N4" s="308"/>
      <c r="O4" s="308"/>
      <c r="P4" s="308"/>
      <c r="Q4" s="308"/>
      <c r="R4" s="308"/>
      <c r="S4" s="308"/>
      <c r="T4" s="134"/>
      <c r="U4" s="134"/>
      <c r="V4" s="134"/>
      <c r="W4" s="134"/>
      <c r="AJ4" s="106"/>
      <c r="AK4" s="107"/>
      <c r="AL4" s="107"/>
      <c r="AM4" s="107"/>
      <c r="AN4" s="107"/>
      <c r="AO4" s="107"/>
      <c r="AP4" s="107"/>
      <c r="AQ4" s="107"/>
      <c r="AR4" s="107"/>
      <c r="AS4" s="107"/>
      <c r="AT4" s="107"/>
      <c r="AU4" s="107"/>
      <c r="AV4" s="107"/>
      <c r="AW4" s="107"/>
    </row>
    <row r="5" spans="2:49" ht="30" customHeight="1">
      <c r="B5" s="327" t="s">
        <v>23</v>
      </c>
      <c r="C5" s="327"/>
      <c r="D5" s="327"/>
      <c r="E5" s="327"/>
      <c r="F5" s="327"/>
      <c r="G5" s="327"/>
      <c r="H5" s="18"/>
      <c r="I5" s="419"/>
      <c r="J5" s="419"/>
      <c r="K5" s="419"/>
      <c r="L5" s="419"/>
      <c r="M5" s="419"/>
      <c r="N5" s="419"/>
      <c r="O5" s="419"/>
      <c r="P5" s="419"/>
      <c r="Q5" s="419"/>
      <c r="R5" s="419"/>
      <c r="S5" s="419"/>
      <c r="T5" s="134"/>
      <c r="U5" s="134"/>
      <c r="V5" s="134"/>
      <c r="W5" s="134"/>
    </row>
    <row r="6" spans="2:49" ht="12" customHeight="1" thickBot="1">
      <c r="AJ6" s="3"/>
      <c r="AK6" s="3"/>
    </row>
    <row r="7" spans="2:49" ht="18" customHeight="1">
      <c r="B7" s="277" t="s">
        <v>14</v>
      </c>
      <c r="C7" s="278"/>
      <c r="D7" s="278"/>
      <c r="E7" s="278"/>
      <c r="F7" s="278"/>
      <c r="G7" s="281"/>
      <c r="H7" s="281"/>
      <c r="I7" s="281"/>
      <c r="J7" s="281"/>
      <c r="K7" s="281"/>
      <c r="L7" s="281"/>
      <c r="M7" s="281"/>
      <c r="N7" s="281"/>
      <c r="O7" s="281"/>
      <c r="P7" s="281"/>
      <c r="Q7" s="281"/>
      <c r="R7" s="281"/>
      <c r="S7" s="281"/>
      <c r="T7" s="281"/>
      <c r="U7" s="281"/>
      <c r="V7" s="281"/>
      <c r="W7" s="281"/>
      <c r="X7" s="282"/>
      <c r="Y7" s="297" t="s">
        <v>19</v>
      </c>
      <c r="Z7" s="298"/>
      <c r="AA7" s="298"/>
      <c r="AB7" s="19"/>
      <c r="AC7" s="20"/>
      <c r="AD7" s="21"/>
      <c r="AE7" s="20"/>
      <c r="AF7" s="21"/>
      <c r="AG7" s="20"/>
      <c r="AH7" s="36"/>
      <c r="AI7" s="132"/>
      <c r="AJ7" s="106"/>
      <c r="AK7" s="107"/>
      <c r="AL7" s="108"/>
      <c r="AM7" s="108"/>
      <c r="AN7" s="108"/>
      <c r="AO7" s="108"/>
      <c r="AP7" s="108"/>
      <c r="AQ7" s="108"/>
      <c r="AR7" s="108"/>
      <c r="AS7" s="108"/>
      <c r="AT7" s="108"/>
      <c r="AU7" s="108"/>
      <c r="AV7" s="108"/>
      <c r="AW7" s="1"/>
    </row>
    <row r="8" spans="2:49" ht="18" customHeight="1" thickBot="1">
      <c r="B8" s="279"/>
      <c r="C8" s="280"/>
      <c r="D8" s="280"/>
      <c r="E8" s="280"/>
      <c r="F8" s="280"/>
      <c r="G8" s="283"/>
      <c r="H8" s="283"/>
      <c r="I8" s="283"/>
      <c r="J8" s="283"/>
      <c r="K8" s="283"/>
      <c r="L8" s="283"/>
      <c r="M8" s="283"/>
      <c r="N8" s="283"/>
      <c r="O8" s="283"/>
      <c r="P8" s="283"/>
      <c r="Q8" s="283"/>
      <c r="R8" s="283"/>
      <c r="S8" s="283"/>
      <c r="T8" s="283"/>
      <c r="U8" s="283"/>
      <c r="V8" s="283"/>
      <c r="W8" s="283"/>
      <c r="X8" s="284"/>
      <c r="Y8" s="299"/>
      <c r="Z8" s="300"/>
      <c r="AA8" s="300"/>
      <c r="AB8" s="294"/>
      <c r="AC8" s="294"/>
      <c r="AD8" s="420" t="s">
        <v>1</v>
      </c>
      <c r="AE8" s="294"/>
      <c r="AF8" s="415" t="s">
        <v>2</v>
      </c>
      <c r="AG8" s="416"/>
      <c r="AH8" s="287" t="s">
        <v>3</v>
      </c>
      <c r="AI8" s="134"/>
      <c r="AJ8" s="147" t="s">
        <v>16</v>
      </c>
      <c r="AK8" s="148" t="s">
        <v>43</v>
      </c>
      <c r="AL8" s="147"/>
      <c r="AM8" s="147"/>
      <c r="AN8" s="147"/>
      <c r="AO8" s="147"/>
      <c r="AP8" s="147"/>
      <c r="AQ8" s="147"/>
      <c r="AR8" s="147"/>
      <c r="AS8" s="147"/>
      <c r="AT8" s="147"/>
      <c r="AU8" s="147"/>
      <c r="AV8" s="147"/>
      <c r="AW8" s="105"/>
    </row>
    <row r="9" spans="2:49" ht="18" customHeight="1">
      <c r="B9" s="288" t="s">
        <v>22</v>
      </c>
      <c r="C9" s="289"/>
      <c r="D9" s="289"/>
      <c r="E9" s="289"/>
      <c r="F9" s="289"/>
      <c r="G9" s="289"/>
      <c r="H9" s="292" t="s">
        <v>27</v>
      </c>
      <c r="I9" s="292"/>
      <c r="J9" s="292"/>
      <c r="K9" s="37"/>
      <c r="L9" s="37"/>
      <c r="M9" s="37"/>
      <c r="N9" s="24"/>
      <c r="O9" s="293"/>
      <c r="P9" s="295" t="s">
        <v>1</v>
      </c>
      <c r="Q9" s="128"/>
      <c r="R9" s="293"/>
      <c r="S9" s="295" t="s">
        <v>2</v>
      </c>
      <c r="T9" s="293"/>
      <c r="U9" s="292" t="s">
        <v>3</v>
      </c>
      <c r="V9" s="37"/>
      <c r="W9" s="37"/>
      <c r="X9" s="15"/>
      <c r="Y9" s="299"/>
      <c r="Z9" s="300"/>
      <c r="AA9" s="300"/>
      <c r="AB9" s="294"/>
      <c r="AC9" s="294"/>
      <c r="AD9" s="420"/>
      <c r="AE9" s="294"/>
      <c r="AF9" s="415"/>
      <c r="AG9" s="416"/>
      <c r="AH9" s="287"/>
      <c r="AI9" s="134"/>
      <c r="AJ9" s="148"/>
      <c r="AK9" s="147" t="s">
        <v>36</v>
      </c>
      <c r="AL9" s="147"/>
      <c r="AM9" s="147"/>
      <c r="AN9" s="147"/>
      <c r="AO9" s="147"/>
      <c r="AP9" s="147"/>
      <c r="AQ9" s="147"/>
      <c r="AR9" s="147"/>
      <c r="AS9" s="147"/>
      <c r="AT9" s="147"/>
      <c r="AU9" s="147"/>
      <c r="AV9" s="147"/>
      <c r="AW9" s="105"/>
    </row>
    <row r="10" spans="2:49" ht="9" customHeight="1">
      <c r="B10" s="290"/>
      <c r="C10" s="291"/>
      <c r="D10" s="291"/>
      <c r="E10" s="291"/>
      <c r="F10" s="291"/>
      <c r="G10" s="291"/>
      <c r="H10" s="264"/>
      <c r="I10" s="264"/>
      <c r="J10" s="264"/>
      <c r="K10" s="134"/>
      <c r="L10" s="134"/>
      <c r="M10" s="134"/>
      <c r="N10" s="30"/>
      <c r="O10" s="294"/>
      <c r="P10" s="296"/>
      <c r="Q10" s="129"/>
      <c r="R10" s="294"/>
      <c r="S10" s="296"/>
      <c r="T10" s="294"/>
      <c r="U10" s="264"/>
      <c r="V10" s="134"/>
      <c r="W10" s="134"/>
      <c r="X10" s="16"/>
      <c r="Y10" s="299"/>
      <c r="Z10" s="300"/>
      <c r="AA10" s="300"/>
      <c r="AB10" s="35"/>
      <c r="AC10" s="122"/>
      <c r="AD10" s="13"/>
      <c r="AE10" s="125" t="s">
        <v>15</v>
      </c>
      <c r="AF10" s="134"/>
      <c r="AG10" s="123"/>
      <c r="AH10" s="16"/>
      <c r="AI10" s="134"/>
      <c r="AJ10" s="147"/>
      <c r="AK10" s="147"/>
      <c r="AL10" s="147"/>
      <c r="AM10" s="147"/>
      <c r="AN10" s="147"/>
      <c r="AO10" s="147"/>
      <c r="AP10" s="147"/>
      <c r="AQ10" s="147"/>
      <c r="AR10" s="147"/>
      <c r="AS10" s="147"/>
      <c r="AT10" s="147"/>
      <c r="AU10" s="147"/>
      <c r="AV10" s="147"/>
      <c r="AW10" s="105"/>
    </row>
    <row r="11" spans="2:49" ht="18" customHeight="1">
      <c r="B11" s="290" t="s">
        <v>12</v>
      </c>
      <c r="C11" s="291"/>
      <c r="D11" s="291"/>
      <c r="E11" s="291"/>
      <c r="F11" s="291"/>
      <c r="G11" s="134"/>
      <c r="H11" s="125"/>
      <c r="I11" s="30"/>
      <c r="J11" s="134"/>
      <c r="K11" s="134"/>
      <c r="L11" s="294"/>
      <c r="M11" s="294"/>
      <c r="N11" s="264" t="s">
        <v>13</v>
      </c>
      <c r="O11" s="438"/>
      <c r="P11" s="438"/>
      <c r="Q11" s="438"/>
      <c r="R11" s="438"/>
      <c r="S11" s="438"/>
      <c r="T11" s="438"/>
      <c r="U11" s="31"/>
      <c r="V11" s="32"/>
      <c r="W11" s="32"/>
      <c r="X11" s="33"/>
      <c r="Y11" s="299"/>
      <c r="Z11" s="300"/>
      <c r="AA11" s="300"/>
      <c r="AB11" s="294"/>
      <c r="AC11" s="294"/>
      <c r="AD11" s="420" t="s">
        <v>1</v>
      </c>
      <c r="AE11" s="294"/>
      <c r="AF11" s="415" t="s">
        <v>2</v>
      </c>
      <c r="AG11" s="416"/>
      <c r="AH11" s="287" t="s">
        <v>3</v>
      </c>
      <c r="AI11" s="134"/>
      <c r="AJ11" s="147" t="s">
        <v>16</v>
      </c>
      <c r="AK11" s="147" t="s">
        <v>37</v>
      </c>
      <c r="AL11" s="147"/>
      <c r="AM11" s="147"/>
      <c r="AN11" s="147"/>
      <c r="AO11" s="147"/>
      <c r="AP11" s="147"/>
      <c r="AQ11" s="147"/>
      <c r="AR11" s="147"/>
      <c r="AS11" s="147"/>
      <c r="AT11" s="147"/>
      <c r="AU11" s="147"/>
      <c r="AV11" s="147"/>
      <c r="AW11" s="110"/>
    </row>
    <row r="12" spans="2:49" ht="8.25" customHeight="1">
      <c r="B12" s="290"/>
      <c r="C12" s="291"/>
      <c r="D12" s="291"/>
      <c r="E12" s="291"/>
      <c r="F12" s="291"/>
      <c r="G12" s="134"/>
      <c r="H12" s="125"/>
      <c r="I12" s="30"/>
      <c r="J12" s="134"/>
      <c r="K12" s="134"/>
      <c r="L12" s="294"/>
      <c r="M12" s="294"/>
      <c r="N12" s="264"/>
      <c r="O12" s="438"/>
      <c r="P12" s="438"/>
      <c r="Q12" s="438"/>
      <c r="R12" s="438"/>
      <c r="S12" s="438"/>
      <c r="T12" s="438"/>
      <c r="U12" s="31"/>
      <c r="V12" s="32"/>
      <c r="W12" s="32"/>
      <c r="X12" s="33"/>
      <c r="Y12" s="299"/>
      <c r="Z12" s="300"/>
      <c r="AA12" s="300"/>
      <c r="AB12" s="294"/>
      <c r="AC12" s="294"/>
      <c r="AD12" s="420"/>
      <c r="AE12" s="294"/>
      <c r="AF12" s="415"/>
      <c r="AG12" s="416"/>
      <c r="AH12" s="287"/>
      <c r="AI12" s="134"/>
      <c r="AJ12" s="149"/>
      <c r="AK12" s="433" t="s">
        <v>38</v>
      </c>
      <c r="AL12" s="256"/>
      <c r="AM12" s="256"/>
      <c r="AN12" s="256"/>
      <c r="AO12" s="256"/>
      <c r="AP12" s="256"/>
      <c r="AQ12" s="256"/>
      <c r="AR12" s="256"/>
      <c r="AS12" s="256"/>
      <c r="AT12" s="256"/>
      <c r="AU12" s="256"/>
      <c r="AV12" s="256"/>
      <c r="AW12" s="110"/>
    </row>
    <row r="13" spans="2:49" ht="9.75" customHeight="1">
      <c r="B13" s="255" t="s">
        <v>24</v>
      </c>
      <c r="C13" s="256"/>
      <c r="D13" s="256"/>
      <c r="E13" s="256"/>
      <c r="F13" s="256"/>
      <c r="G13" s="256"/>
      <c r="H13" s="256"/>
      <c r="I13" s="256"/>
      <c r="J13" s="134"/>
      <c r="K13" s="134"/>
      <c r="L13" s="134"/>
      <c r="M13" s="434"/>
      <c r="N13" s="434"/>
      <c r="O13" s="434"/>
      <c r="P13" s="434"/>
      <c r="Q13" s="434"/>
      <c r="R13" s="434"/>
      <c r="S13" s="434"/>
      <c r="T13" s="434"/>
      <c r="U13" s="434"/>
      <c r="V13" s="434"/>
      <c r="W13" s="434"/>
      <c r="X13" s="435"/>
      <c r="Y13" s="299"/>
      <c r="Z13" s="300"/>
      <c r="AA13" s="300"/>
      <c r="AB13" s="294"/>
      <c r="AC13" s="294"/>
      <c r="AD13" s="420"/>
      <c r="AE13" s="294"/>
      <c r="AF13" s="415"/>
      <c r="AG13" s="416"/>
      <c r="AH13" s="287"/>
      <c r="AI13" s="134"/>
      <c r="AJ13" s="149"/>
      <c r="AK13" s="256"/>
      <c r="AL13" s="256"/>
      <c r="AM13" s="256"/>
      <c r="AN13" s="256"/>
      <c r="AO13" s="256"/>
      <c r="AP13" s="256"/>
      <c r="AQ13" s="256"/>
      <c r="AR13" s="256"/>
      <c r="AS13" s="256"/>
      <c r="AT13" s="256"/>
      <c r="AU13" s="256"/>
      <c r="AV13" s="256"/>
      <c r="AW13" s="110"/>
    </row>
    <row r="14" spans="2:49" ht="18" customHeight="1" thickBot="1">
      <c r="B14" s="257"/>
      <c r="C14" s="258"/>
      <c r="D14" s="258"/>
      <c r="E14" s="258"/>
      <c r="F14" s="258"/>
      <c r="G14" s="258"/>
      <c r="H14" s="258"/>
      <c r="I14" s="258"/>
      <c r="J14" s="34"/>
      <c r="K14" s="34"/>
      <c r="L14" s="34"/>
      <c r="M14" s="436"/>
      <c r="N14" s="436"/>
      <c r="O14" s="436"/>
      <c r="P14" s="436"/>
      <c r="Q14" s="436"/>
      <c r="R14" s="436"/>
      <c r="S14" s="436"/>
      <c r="T14" s="436"/>
      <c r="U14" s="436"/>
      <c r="V14" s="436"/>
      <c r="W14" s="436"/>
      <c r="X14" s="437"/>
      <c r="Y14" s="301"/>
      <c r="Z14" s="302"/>
      <c r="AA14" s="302"/>
      <c r="AB14" s="34"/>
      <c r="AC14" s="34"/>
      <c r="AD14" s="34"/>
      <c r="AE14" s="34"/>
      <c r="AF14" s="34"/>
      <c r="AG14" s="34"/>
      <c r="AH14" s="17"/>
      <c r="AI14" s="3"/>
      <c r="AJ14" s="109"/>
      <c r="AK14" s="109"/>
      <c r="AL14" s="109"/>
      <c r="AM14" s="109"/>
      <c r="AN14" s="109"/>
      <c r="AO14" s="109"/>
      <c r="AP14" s="109"/>
      <c r="AQ14" s="109"/>
      <c r="AR14" s="109"/>
      <c r="AS14" s="109"/>
      <c r="AT14" s="109"/>
      <c r="AU14" s="109"/>
      <c r="AV14" s="109"/>
      <c r="AW14" s="111"/>
    </row>
    <row r="15" spans="2:49" ht="15.95" customHeight="1">
      <c r="B15" s="263" t="s">
        <v>0</v>
      </c>
      <c r="C15" s="264"/>
      <c r="D15" s="264"/>
      <c r="E15" s="264"/>
      <c r="F15" s="264"/>
      <c r="G15" s="265"/>
      <c r="H15" s="445" t="s">
        <v>32</v>
      </c>
      <c r="I15" s="446"/>
      <c r="J15" s="446"/>
      <c r="K15" s="446"/>
      <c r="L15" s="446"/>
      <c r="M15" s="446"/>
      <c r="N15" s="446"/>
      <c r="O15" s="446"/>
      <c r="P15" s="446"/>
      <c r="Q15" s="446"/>
      <c r="R15" s="446"/>
      <c r="S15" s="447"/>
      <c r="T15" s="445" t="s">
        <v>11</v>
      </c>
      <c r="U15" s="446"/>
      <c r="V15" s="446"/>
      <c r="W15" s="446"/>
      <c r="X15" s="446"/>
      <c r="Y15" s="446"/>
      <c r="Z15" s="446"/>
      <c r="AA15" s="446"/>
      <c r="AB15" s="446"/>
      <c r="AC15" s="446"/>
      <c r="AD15" s="446"/>
      <c r="AE15" s="446"/>
      <c r="AF15" s="447"/>
      <c r="AG15" s="263" t="s">
        <v>10</v>
      </c>
      <c r="AH15" s="264"/>
      <c r="AI15" s="265"/>
      <c r="AJ15" s="439" t="s">
        <v>39</v>
      </c>
      <c r="AK15" s="440"/>
      <c r="AL15" s="440"/>
      <c r="AM15" s="440"/>
      <c r="AN15" s="440"/>
      <c r="AO15" s="440"/>
      <c r="AP15" s="440"/>
      <c r="AQ15" s="440"/>
      <c r="AR15" s="440"/>
      <c r="AS15" s="440"/>
      <c r="AT15" s="441"/>
      <c r="AU15" s="421" t="s">
        <v>31</v>
      </c>
      <c r="AV15" s="422"/>
      <c r="AW15" s="423"/>
    </row>
    <row r="16" spans="2:49" ht="15.95" customHeight="1">
      <c r="B16" s="427" t="s">
        <v>6</v>
      </c>
      <c r="C16" s="428"/>
      <c r="D16" s="428"/>
      <c r="E16" s="428"/>
      <c r="F16" s="428"/>
      <c r="G16" s="429"/>
      <c r="H16" s="430" t="s">
        <v>33</v>
      </c>
      <c r="I16" s="431"/>
      <c r="J16" s="431"/>
      <c r="K16" s="431"/>
      <c r="L16" s="431"/>
      <c r="M16" s="431"/>
      <c r="N16" s="431"/>
      <c r="O16" s="432"/>
      <c r="P16" s="430" t="s">
        <v>30</v>
      </c>
      <c r="Q16" s="431"/>
      <c r="R16" s="431"/>
      <c r="S16" s="432"/>
      <c r="T16" s="439" t="s">
        <v>42</v>
      </c>
      <c r="U16" s="440"/>
      <c r="V16" s="440"/>
      <c r="W16" s="441"/>
      <c r="X16" s="439" t="s">
        <v>7</v>
      </c>
      <c r="Y16" s="440"/>
      <c r="Z16" s="440"/>
      <c r="AA16" s="440"/>
      <c r="AB16" s="441"/>
      <c r="AC16" s="439" t="s">
        <v>8</v>
      </c>
      <c r="AD16" s="440"/>
      <c r="AE16" s="440"/>
      <c r="AF16" s="441"/>
      <c r="AG16" s="424" t="s">
        <v>9</v>
      </c>
      <c r="AH16" s="425"/>
      <c r="AI16" s="426"/>
      <c r="AJ16" s="442" t="s">
        <v>28</v>
      </c>
      <c r="AK16" s="443"/>
      <c r="AL16" s="444"/>
      <c r="AM16" s="442" t="s">
        <v>35</v>
      </c>
      <c r="AN16" s="443"/>
      <c r="AO16" s="444"/>
      <c r="AP16" s="439" t="s">
        <v>29</v>
      </c>
      <c r="AQ16" s="440"/>
      <c r="AR16" s="440"/>
      <c r="AS16" s="440"/>
      <c r="AT16" s="441"/>
      <c r="AU16" s="424"/>
      <c r="AV16" s="425"/>
      <c r="AW16" s="426"/>
    </row>
    <row r="17" spans="2:49" ht="15" customHeight="1">
      <c r="B17" s="342" t="s">
        <v>44</v>
      </c>
      <c r="C17" s="343"/>
      <c r="D17" s="343"/>
      <c r="E17" s="343"/>
      <c r="F17" s="343"/>
      <c r="G17" s="344"/>
      <c r="H17" s="84"/>
      <c r="I17" s="96"/>
      <c r="J17" s="96"/>
      <c r="K17" s="88"/>
      <c r="L17" s="84"/>
      <c r="M17" s="85"/>
      <c r="N17" s="96"/>
      <c r="O17" s="97"/>
      <c r="P17" s="348"/>
      <c r="Q17" s="349"/>
      <c r="R17" s="349"/>
      <c r="S17" s="7" t="s">
        <v>4</v>
      </c>
      <c r="T17" s="82"/>
      <c r="U17" s="83"/>
      <c r="V17" s="83"/>
      <c r="W17" s="83"/>
      <c r="X17" s="84"/>
      <c r="Y17" s="85"/>
      <c r="Z17" s="86"/>
      <c r="AA17" s="86"/>
      <c r="AB17" s="87"/>
      <c r="AC17" s="360"/>
      <c r="AD17" s="361"/>
      <c r="AE17" s="361"/>
      <c r="AF17" s="362"/>
      <c r="AG17" s="84"/>
      <c r="AH17" s="85"/>
      <c r="AI17" s="88"/>
      <c r="AJ17" s="84"/>
      <c r="AK17" s="85"/>
      <c r="AL17" s="88"/>
      <c r="AM17" s="84"/>
      <c r="AN17" s="85"/>
      <c r="AO17" s="88"/>
      <c r="AP17" s="84"/>
      <c r="AQ17" s="85"/>
      <c r="AR17" s="85"/>
      <c r="AS17" s="85"/>
      <c r="AT17" s="85"/>
      <c r="AU17" s="131"/>
      <c r="AV17" s="43"/>
      <c r="AW17" s="63"/>
    </row>
    <row r="18" spans="2:49" ht="15" customHeight="1">
      <c r="B18" s="345"/>
      <c r="C18" s="346"/>
      <c r="D18" s="346"/>
      <c r="E18" s="346"/>
      <c r="F18" s="346"/>
      <c r="G18" s="347"/>
      <c r="H18" s="91"/>
      <c r="I18" s="98"/>
      <c r="J18" s="98"/>
      <c r="K18" s="95"/>
      <c r="L18" s="91"/>
      <c r="M18" s="92"/>
      <c r="N18" s="98"/>
      <c r="O18" s="99"/>
      <c r="P18" s="350"/>
      <c r="Q18" s="351"/>
      <c r="R18" s="351"/>
      <c r="S18" s="79"/>
      <c r="T18" s="89"/>
      <c r="U18" s="90"/>
      <c r="V18" s="90"/>
      <c r="W18" s="90"/>
      <c r="X18" s="91"/>
      <c r="Y18" s="92"/>
      <c r="Z18" s="93"/>
      <c r="AA18" s="93"/>
      <c r="AB18" s="94"/>
      <c r="AC18" s="363"/>
      <c r="AD18" s="364"/>
      <c r="AE18" s="364"/>
      <c r="AF18" s="365"/>
      <c r="AG18" s="91"/>
      <c r="AH18" s="92"/>
      <c r="AI18" s="95"/>
      <c r="AJ18" s="91"/>
      <c r="AK18" s="92"/>
      <c r="AL18" s="95"/>
      <c r="AM18" s="91"/>
      <c r="AN18" s="92"/>
      <c r="AO18" s="95"/>
      <c r="AP18" s="91"/>
      <c r="AQ18" s="92"/>
      <c r="AR18" s="92"/>
      <c r="AS18" s="92"/>
      <c r="AT18" s="92"/>
      <c r="AU18" s="78"/>
      <c r="AV18" s="80"/>
      <c r="AW18" s="81"/>
    </row>
    <row r="19" spans="2:49" ht="15" customHeight="1">
      <c r="B19" s="133"/>
      <c r="C19" s="134"/>
      <c r="D19" s="134"/>
      <c r="E19" s="134"/>
      <c r="F19" s="134"/>
      <c r="G19" s="134"/>
      <c r="H19" s="58" t="s">
        <v>20</v>
      </c>
      <c r="I19" s="60"/>
      <c r="J19" s="60"/>
      <c r="K19" s="61"/>
      <c r="L19" s="133"/>
      <c r="M19" s="134"/>
      <c r="N19" s="134"/>
      <c r="O19" s="40" t="s">
        <v>4</v>
      </c>
      <c r="P19" s="190"/>
      <c r="Q19" s="190"/>
      <c r="R19" s="190"/>
      <c r="S19" s="191" t="s">
        <v>4</v>
      </c>
      <c r="T19" s="54"/>
      <c r="U19" s="55"/>
      <c r="V19" s="55"/>
      <c r="W19" s="55"/>
      <c r="X19" s="58" t="s">
        <v>5</v>
      </c>
      <c r="Y19" s="59"/>
      <c r="Z19" s="448"/>
      <c r="AA19" s="448"/>
      <c r="AB19" s="449"/>
      <c r="AC19" s="114"/>
      <c r="AD19" s="115"/>
      <c r="AE19" s="115"/>
      <c r="AF19" s="116"/>
      <c r="AG19" s="133"/>
      <c r="AH19" s="134"/>
      <c r="AI19" s="40" t="s">
        <v>4</v>
      </c>
      <c r="AJ19" s="133"/>
      <c r="AK19" s="134"/>
      <c r="AL19" s="40" t="s">
        <v>21</v>
      </c>
      <c r="AM19" s="133"/>
      <c r="AN19" s="134"/>
      <c r="AO19" s="40" t="s">
        <v>21</v>
      </c>
      <c r="AP19" s="133"/>
      <c r="AQ19" s="134"/>
      <c r="AR19" s="134"/>
      <c r="AS19" s="134"/>
      <c r="AT19" s="134"/>
      <c r="AU19" s="133"/>
      <c r="AV19" s="50"/>
      <c r="AW19" s="51"/>
    </row>
    <row r="20" spans="2:49" ht="15" customHeight="1">
      <c r="B20" s="11"/>
      <c r="C20" s="134" t="s">
        <v>1</v>
      </c>
      <c r="D20" s="12"/>
      <c r="E20" s="134" t="s">
        <v>2</v>
      </c>
      <c r="F20" s="12"/>
      <c r="G20" s="134" t="s">
        <v>3</v>
      </c>
      <c r="H20" s="309"/>
      <c r="I20" s="310"/>
      <c r="J20" s="310"/>
      <c r="K20" s="311"/>
      <c r="L20" s="352"/>
      <c r="M20" s="353"/>
      <c r="N20" s="353"/>
      <c r="O20" s="56"/>
      <c r="P20" s="356" t="str">
        <f>IF(F20="","",P17+L20)</f>
        <v/>
      </c>
      <c r="Q20" s="357"/>
      <c r="R20" s="357"/>
      <c r="S20" s="46"/>
      <c r="T20" s="369"/>
      <c r="U20" s="370"/>
      <c r="V20" s="370"/>
      <c r="W20" s="55"/>
      <c r="X20" s="373"/>
      <c r="Y20" s="374"/>
      <c r="Z20" s="374"/>
      <c r="AA20" s="374"/>
      <c r="AB20" s="38"/>
      <c r="AC20" s="395" t="str">
        <f>IF(F20="","",T20+X20)</f>
        <v/>
      </c>
      <c r="AD20" s="396"/>
      <c r="AE20" s="396"/>
      <c r="AF20" s="45"/>
      <c r="AG20" s="375" t="str">
        <f>IF(F20="","",P20-AC20)</f>
        <v/>
      </c>
      <c r="AH20" s="376"/>
      <c r="AI20" s="377"/>
      <c r="AJ20" s="381"/>
      <c r="AK20" s="382"/>
      <c r="AL20" s="383"/>
      <c r="AM20" s="381"/>
      <c r="AN20" s="382"/>
      <c r="AO20" s="383"/>
      <c r="AP20" s="62"/>
      <c r="AQ20" s="134" t="s">
        <v>25</v>
      </c>
      <c r="AR20" s="121"/>
      <c r="AS20" s="50" t="s">
        <v>26</v>
      </c>
      <c r="AU20" s="49"/>
      <c r="AV20" s="50"/>
      <c r="AW20" s="51"/>
    </row>
    <row r="21" spans="2:49" ht="15" customHeight="1">
      <c r="B21" s="2"/>
      <c r="C21" s="3"/>
      <c r="D21" s="3"/>
      <c r="E21" s="3"/>
      <c r="F21" s="3"/>
      <c r="G21" s="3"/>
      <c r="H21" s="315"/>
      <c r="I21" s="316"/>
      <c r="J21" s="316"/>
      <c r="K21" s="317"/>
      <c r="L21" s="354"/>
      <c r="M21" s="355"/>
      <c r="N21" s="355"/>
      <c r="O21" s="57"/>
      <c r="P21" s="358"/>
      <c r="Q21" s="359"/>
      <c r="R21" s="359"/>
      <c r="S21" s="48"/>
      <c r="T21" s="371"/>
      <c r="U21" s="372"/>
      <c r="V21" s="372"/>
      <c r="W21" s="130" t="s">
        <v>4</v>
      </c>
      <c r="X21" s="354"/>
      <c r="Y21" s="355"/>
      <c r="Z21" s="355"/>
      <c r="AA21" s="355"/>
      <c r="AB21" s="4" t="s">
        <v>4</v>
      </c>
      <c r="AC21" s="397"/>
      <c r="AD21" s="398"/>
      <c r="AE21" s="398"/>
      <c r="AF21" s="192" t="s">
        <v>4</v>
      </c>
      <c r="AG21" s="378"/>
      <c r="AH21" s="379"/>
      <c r="AI21" s="380"/>
      <c r="AJ21" s="384"/>
      <c r="AK21" s="385"/>
      <c r="AL21" s="386"/>
      <c r="AM21" s="384"/>
      <c r="AN21" s="385"/>
      <c r="AO21" s="386"/>
      <c r="AP21" s="2"/>
      <c r="AQ21" s="3"/>
      <c r="AR21" s="3"/>
      <c r="AS21" s="3"/>
      <c r="AT21" s="47"/>
      <c r="AU21" s="66"/>
      <c r="AV21" s="65"/>
      <c r="AW21" s="64"/>
    </row>
    <row r="22" spans="2:49" ht="15" customHeight="1">
      <c r="B22" s="131"/>
      <c r="C22" s="132"/>
      <c r="D22" s="132"/>
      <c r="E22" s="132"/>
      <c r="F22" s="132"/>
      <c r="G22" s="132"/>
      <c r="H22" s="5" t="s">
        <v>20</v>
      </c>
      <c r="I22" s="22"/>
      <c r="J22" s="22"/>
      <c r="K22" s="23"/>
      <c r="L22" s="118"/>
      <c r="M22" s="119"/>
      <c r="N22" s="120"/>
      <c r="O22" s="7" t="s">
        <v>4</v>
      </c>
      <c r="P22" s="69"/>
      <c r="Q22" s="69"/>
      <c r="R22" s="69"/>
      <c r="S22" s="44" t="s">
        <v>4</v>
      </c>
      <c r="T22" s="54"/>
      <c r="U22" s="55"/>
      <c r="V22" s="55"/>
      <c r="W22" s="100"/>
      <c r="X22" s="58" t="s">
        <v>5</v>
      </c>
      <c r="Y22" s="59"/>
      <c r="Z22" s="135"/>
      <c r="AA22" s="135"/>
      <c r="AB22" s="136"/>
      <c r="AC22" s="117"/>
      <c r="AD22" s="112"/>
      <c r="AE22" s="112"/>
      <c r="AF22" s="113"/>
      <c r="AG22" s="131"/>
      <c r="AH22" s="132"/>
      <c r="AI22" s="7" t="s">
        <v>4</v>
      </c>
      <c r="AJ22" s="131"/>
      <c r="AK22" s="132"/>
      <c r="AL22" s="7" t="s">
        <v>21</v>
      </c>
      <c r="AM22" s="131"/>
      <c r="AN22" s="132"/>
      <c r="AO22" s="7" t="s">
        <v>21</v>
      </c>
      <c r="AP22" s="131"/>
      <c r="AQ22" s="132"/>
      <c r="AR22" s="132"/>
      <c r="AS22" s="132"/>
      <c r="AT22" s="53"/>
      <c r="AU22" s="52"/>
      <c r="AV22" s="43"/>
      <c r="AW22" s="63"/>
    </row>
    <row r="23" spans="2:49" ht="15" customHeight="1">
      <c r="B23" s="11"/>
      <c r="C23" s="134" t="s">
        <v>1</v>
      </c>
      <c r="D23" s="12"/>
      <c r="E23" s="134" t="s">
        <v>2</v>
      </c>
      <c r="F23" s="12"/>
      <c r="G23" s="134" t="s">
        <v>3</v>
      </c>
      <c r="H23" s="309"/>
      <c r="I23" s="310"/>
      <c r="J23" s="310"/>
      <c r="K23" s="311"/>
      <c r="L23" s="352"/>
      <c r="M23" s="353"/>
      <c r="N23" s="353"/>
      <c r="O23" s="56"/>
      <c r="P23" s="356" t="str">
        <f>IF(F23="","",P20+L23)</f>
        <v/>
      </c>
      <c r="Q23" s="357"/>
      <c r="R23" s="357"/>
      <c r="S23" s="46"/>
      <c r="T23" s="387"/>
      <c r="U23" s="388"/>
      <c r="V23" s="388"/>
      <c r="W23" s="126"/>
      <c r="X23" s="391"/>
      <c r="Y23" s="392"/>
      <c r="Z23" s="392"/>
      <c r="AA23" s="392"/>
      <c r="AB23" s="38"/>
      <c r="AC23" s="395" t="str">
        <f>IF(F23="","",AC20+T23+X23)</f>
        <v/>
      </c>
      <c r="AD23" s="396"/>
      <c r="AE23" s="396"/>
      <c r="AF23" s="45"/>
      <c r="AG23" s="375" t="str">
        <f>IF(F23="","",P23-AC23)</f>
        <v/>
      </c>
      <c r="AH23" s="376"/>
      <c r="AI23" s="377"/>
      <c r="AJ23" s="381"/>
      <c r="AK23" s="382"/>
      <c r="AL23" s="383"/>
      <c r="AM23" s="381"/>
      <c r="AN23" s="382"/>
      <c r="AO23" s="383"/>
      <c r="AP23" s="11"/>
      <c r="AQ23" s="134" t="s">
        <v>25</v>
      </c>
      <c r="AR23" s="12"/>
      <c r="AS23" s="134" t="s">
        <v>26</v>
      </c>
      <c r="AT23" s="13"/>
      <c r="AU23" s="67"/>
      <c r="AV23" s="50"/>
      <c r="AW23" s="51"/>
    </row>
    <row r="24" spans="2:49" ht="15" customHeight="1">
      <c r="B24" s="2"/>
      <c r="C24" s="3"/>
      <c r="D24" s="3"/>
      <c r="E24" s="3"/>
      <c r="F24" s="3"/>
      <c r="G24" s="3"/>
      <c r="H24" s="315"/>
      <c r="I24" s="316"/>
      <c r="J24" s="316"/>
      <c r="K24" s="317"/>
      <c r="L24" s="354"/>
      <c r="M24" s="355"/>
      <c r="N24" s="355"/>
      <c r="O24" s="57"/>
      <c r="P24" s="358"/>
      <c r="Q24" s="359"/>
      <c r="R24" s="359"/>
      <c r="S24" s="48"/>
      <c r="T24" s="389"/>
      <c r="U24" s="390"/>
      <c r="V24" s="390"/>
      <c r="W24" s="130" t="s">
        <v>4</v>
      </c>
      <c r="X24" s="393"/>
      <c r="Y24" s="394"/>
      <c r="Z24" s="394"/>
      <c r="AA24" s="394"/>
      <c r="AB24" s="4" t="s">
        <v>4</v>
      </c>
      <c r="AC24" s="397"/>
      <c r="AD24" s="398"/>
      <c r="AE24" s="398"/>
      <c r="AF24" s="192" t="s">
        <v>4</v>
      </c>
      <c r="AG24" s="378"/>
      <c r="AH24" s="379"/>
      <c r="AI24" s="380"/>
      <c r="AJ24" s="384"/>
      <c r="AK24" s="385"/>
      <c r="AL24" s="386"/>
      <c r="AM24" s="384"/>
      <c r="AN24" s="385"/>
      <c r="AO24" s="386"/>
      <c r="AP24" s="2"/>
      <c r="AQ24" s="3"/>
      <c r="AR24" s="3"/>
      <c r="AS24" s="3"/>
      <c r="AT24" s="47"/>
      <c r="AU24" s="66"/>
      <c r="AV24" s="65"/>
      <c r="AW24" s="64"/>
    </row>
    <row r="25" spans="2:49" ht="15" customHeight="1">
      <c r="B25" s="131"/>
      <c r="C25" s="132"/>
      <c r="D25" s="132"/>
      <c r="E25" s="132"/>
      <c r="F25" s="132"/>
      <c r="G25" s="132"/>
      <c r="H25" s="5" t="s">
        <v>20</v>
      </c>
      <c r="I25" s="22"/>
      <c r="J25" s="22"/>
      <c r="K25" s="23"/>
      <c r="L25" s="118"/>
      <c r="M25" s="119"/>
      <c r="N25" s="120"/>
      <c r="O25" s="40" t="s">
        <v>4</v>
      </c>
      <c r="P25" s="69"/>
      <c r="Q25" s="69"/>
      <c r="R25" s="69"/>
      <c r="S25" s="44" t="s">
        <v>4</v>
      </c>
      <c r="T25" s="54"/>
      <c r="U25" s="55"/>
      <c r="V25" s="55"/>
      <c r="W25" s="101"/>
      <c r="X25" s="58" t="s">
        <v>5</v>
      </c>
      <c r="Y25" s="6"/>
      <c r="Z25" s="135"/>
      <c r="AA25" s="135"/>
      <c r="AB25" s="136"/>
      <c r="AC25" s="117"/>
      <c r="AD25" s="112"/>
      <c r="AE25" s="112"/>
      <c r="AF25" s="113"/>
      <c r="AG25" s="131"/>
      <c r="AH25" s="132"/>
      <c r="AI25" s="7" t="s">
        <v>4</v>
      </c>
      <c r="AJ25" s="131"/>
      <c r="AK25" s="132"/>
      <c r="AL25" s="7" t="s">
        <v>21</v>
      </c>
      <c r="AM25" s="131"/>
      <c r="AN25" s="132"/>
      <c r="AO25" s="7" t="s">
        <v>21</v>
      </c>
      <c r="AP25" s="131"/>
      <c r="AQ25" s="132"/>
      <c r="AR25" s="132"/>
      <c r="AS25" s="132"/>
      <c r="AT25" s="53"/>
      <c r="AU25" s="52"/>
      <c r="AV25" s="43"/>
      <c r="AW25" s="63"/>
    </row>
    <row r="26" spans="2:49" ht="15" customHeight="1">
      <c r="B26" s="11"/>
      <c r="C26" s="134" t="s">
        <v>1</v>
      </c>
      <c r="D26" s="12"/>
      <c r="E26" s="134" t="s">
        <v>2</v>
      </c>
      <c r="F26" s="12"/>
      <c r="G26" s="134" t="s">
        <v>3</v>
      </c>
      <c r="H26" s="309"/>
      <c r="I26" s="310"/>
      <c r="J26" s="310"/>
      <c r="K26" s="311"/>
      <c r="L26" s="352"/>
      <c r="M26" s="353"/>
      <c r="N26" s="353"/>
      <c r="O26" s="56"/>
      <c r="P26" s="356" t="str">
        <f>IF(F26="","",P23+L26)</f>
        <v/>
      </c>
      <c r="Q26" s="357"/>
      <c r="R26" s="357"/>
      <c r="S26" s="46"/>
      <c r="T26" s="387"/>
      <c r="U26" s="388"/>
      <c r="V26" s="388"/>
      <c r="W26" s="126"/>
      <c r="X26" s="391"/>
      <c r="Y26" s="392"/>
      <c r="Z26" s="392"/>
      <c r="AA26" s="392"/>
      <c r="AB26" s="38"/>
      <c r="AC26" s="395" t="str">
        <f>IF(F26="","",AC23+T26+X26)</f>
        <v/>
      </c>
      <c r="AD26" s="396"/>
      <c r="AE26" s="396"/>
      <c r="AF26" s="45"/>
      <c r="AG26" s="375" t="str">
        <f>IF(F26="","",P26-AC26)</f>
        <v/>
      </c>
      <c r="AH26" s="376"/>
      <c r="AI26" s="377"/>
      <c r="AJ26" s="381"/>
      <c r="AK26" s="382"/>
      <c r="AL26" s="383"/>
      <c r="AM26" s="381"/>
      <c r="AN26" s="382"/>
      <c r="AO26" s="383"/>
      <c r="AP26" s="11"/>
      <c r="AQ26" s="134" t="s">
        <v>25</v>
      </c>
      <c r="AR26" s="12"/>
      <c r="AS26" s="134" t="s">
        <v>26</v>
      </c>
      <c r="AT26" s="13"/>
      <c r="AU26" s="67"/>
      <c r="AV26" s="50"/>
      <c r="AW26" s="51"/>
    </row>
    <row r="27" spans="2:49" ht="15" customHeight="1">
      <c r="B27" s="2"/>
      <c r="C27" s="3"/>
      <c r="D27" s="3"/>
      <c r="E27" s="3"/>
      <c r="F27" s="3"/>
      <c r="G27" s="3"/>
      <c r="H27" s="315"/>
      <c r="I27" s="316"/>
      <c r="J27" s="316"/>
      <c r="K27" s="317"/>
      <c r="L27" s="354"/>
      <c r="M27" s="355"/>
      <c r="N27" s="355"/>
      <c r="O27" s="56"/>
      <c r="P27" s="358"/>
      <c r="Q27" s="359"/>
      <c r="R27" s="359"/>
      <c r="S27" s="48"/>
      <c r="T27" s="389"/>
      <c r="U27" s="390"/>
      <c r="V27" s="390"/>
      <c r="W27" s="130" t="s">
        <v>4</v>
      </c>
      <c r="X27" s="393"/>
      <c r="Y27" s="394"/>
      <c r="Z27" s="394"/>
      <c r="AA27" s="394"/>
      <c r="AB27" s="4" t="s">
        <v>4</v>
      </c>
      <c r="AC27" s="397"/>
      <c r="AD27" s="398"/>
      <c r="AE27" s="398"/>
      <c r="AF27" s="192" t="s">
        <v>4</v>
      </c>
      <c r="AG27" s="378"/>
      <c r="AH27" s="379"/>
      <c r="AI27" s="380"/>
      <c r="AJ27" s="384"/>
      <c r="AK27" s="385"/>
      <c r="AL27" s="386"/>
      <c r="AM27" s="384"/>
      <c r="AN27" s="385"/>
      <c r="AO27" s="386"/>
      <c r="AP27" s="2"/>
      <c r="AQ27" s="3"/>
      <c r="AR27" s="3"/>
      <c r="AS27" s="3"/>
      <c r="AT27" s="47"/>
      <c r="AU27" s="66"/>
      <c r="AV27" s="65"/>
      <c r="AW27" s="64"/>
    </row>
    <row r="28" spans="2:49" ht="15" customHeight="1">
      <c r="B28" s="131"/>
      <c r="C28" s="132"/>
      <c r="D28" s="132"/>
      <c r="E28" s="132"/>
      <c r="F28" s="132"/>
      <c r="G28" s="132"/>
      <c r="H28" s="5" t="s">
        <v>20</v>
      </c>
      <c r="I28" s="22"/>
      <c r="J28" s="22"/>
      <c r="K28" s="23"/>
      <c r="L28" s="118"/>
      <c r="M28" s="119"/>
      <c r="N28" s="120"/>
      <c r="O28" s="7" t="s">
        <v>4</v>
      </c>
      <c r="P28" s="69"/>
      <c r="Q28" s="69"/>
      <c r="R28" s="69"/>
      <c r="S28" s="44" t="s">
        <v>4</v>
      </c>
      <c r="T28" s="54"/>
      <c r="U28" s="55"/>
      <c r="V28" s="55"/>
      <c r="W28" s="100"/>
      <c r="X28" s="5" t="s">
        <v>5</v>
      </c>
      <c r="Y28" s="6"/>
      <c r="Z28" s="135"/>
      <c r="AA28" s="135"/>
      <c r="AB28" s="136"/>
      <c r="AC28" s="117"/>
      <c r="AD28" s="112"/>
      <c r="AE28" s="112"/>
      <c r="AF28" s="113"/>
      <c r="AG28" s="131"/>
      <c r="AH28" s="132"/>
      <c r="AI28" s="7" t="s">
        <v>4</v>
      </c>
      <c r="AJ28" s="131"/>
      <c r="AK28" s="132"/>
      <c r="AL28" s="7" t="s">
        <v>21</v>
      </c>
      <c r="AM28" s="131"/>
      <c r="AN28" s="132"/>
      <c r="AO28" s="7" t="s">
        <v>21</v>
      </c>
      <c r="AP28" s="131"/>
      <c r="AQ28" s="132"/>
      <c r="AR28" s="132"/>
      <c r="AS28" s="132"/>
      <c r="AT28" s="53"/>
      <c r="AU28" s="52"/>
      <c r="AV28" s="43"/>
      <c r="AW28" s="63"/>
    </row>
    <row r="29" spans="2:49" ht="15" customHeight="1">
      <c r="B29" s="11"/>
      <c r="C29" s="134" t="s">
        <v>1</v>
      </c>
      <c r="D29" s="12"/>
      <c r="E29" s="134" t="s">
        <v>2</v>
      </c>
      <c r="F29" s="12"/>
      <c r="G29" s="134" t="s">
        <v>3</v>
      </c>
      <c r="H29" s="309"/>
      <c r="I29" s="310"/>
      <c r="J29" s="310"/>
      <c r="K29" s="311"/>
      <c r="L29" s="352"/>
      <c r="M29" s="353"/>
      <c r="N29" s="353"/>
      <c r="O29" s="56"/>
      <c r="P29" s="356" t="str">
        <f>IF(F29="","",P26+L29)</f>
        <v/>
      </c>
      <c r="Q29" s="357"/>
      <c r="R29" s="357"/>
      <c r="S29" s="46"/>
      <c r="T29" s="387"/>
      <c r="U29" s="388"/>
      <c r="V29" s="388"/>
      <c r="W29" s="126"/>
      <c r="X29" s="391"/>
      <c r="Y29" s="392"/>
      <c r="Z29" s="392"/>
      <c r="AA29" s="392"/>
      <c r="AB29" s="38"/>
      <c r="AC29" s="395" t="str">
        <f>IF(F29="","",AC26+T29+X29)</f>
        <v/>
      </c>
      <c r="AD29" s="396"/>
      <c r="AE29" s="396"/>
      <c r="AF29" s="45"/>
      <c r="AG29" s="375" t="str">
        <f>IF(F29="","",P29-AC29)</f>
        <v/>
      </c>
      <c r="AH29" s="376"/>
      <c r="AI29" s="377"/>
      <c r="AJ29" s="381"/>
      <c r="AK29" s="382"/>
      <c r="AL29" s="383"/>
      <c r="AM29" s="381"/>
      <c r="AN29" s="382"/>
      <c r="AO29" s="383"/>
      <c r="AP29" s="11"/>
      <c r="AQ29" s="134" t="s">
        <v>25</v>
      </c>
      <c r="AR29" s="12"/>
      <c r="AS29" s="134" t="s">
        <v>26</v>
      </c>
      <c r="AT29" s="13"/>
      <c r="AU29" s="67"/>
      <c r="AV29" s="50"/>
      <c r="AW29" s="51"/>
    </row>
    <row r="30" spans="2:49" ht="15" customHeight="1">
      <c r="B30" s="2"/>
      <c r="C30" s="3"/>
      <c r="D30" s="3"/>
      <c r="E30" s="3"/>
      <c r="F30" s="3"/>
      <c r="G30" s="3"/>
      <c r="H30" s="315"/>
      <c r="I30" s="316"/>
      <c r="J30" s="316"/>
      <c r="K30" s="317"/>
      <c r="L30" s="354"/>
      <c r="M30" s="355"/>
      <c r="N30" s="355"/>
      <c r="O30" s="56"/>
      <c r="P30" s="358"/>
      <c r="Q30" s="359"/>
      <c r="R30" s="359"/>
      <c r="S30" s="48"/>
      <c r="T30" s="389"/>
      <c r="U30" s="390"/>
      <c r="V30" s="390"/>
      <c r="W30" s="130" t="s">
        <v>4</v>
      </c>
      <c r="X30" s="393"/>
      <c r="Y30" s="394"/>
      <c r="Z30" s="394"/>
      <c r="AA30" s="394"/>
      <c r="AB30" s="4" t="s">
        <v>4</v>
      </c>
      <c r="AC30" s="397"/>
      <c r="AD30" s="398"/>
      <c r="AE30" s="398"/>
      <c r="AF30" s="192" t="s">
        <v>4</v>
      </c>
      <c r="AG30" s="378"/>
      <c r="AH30" s="379"/>
      <c r="AI30" s="380"/>
      <c r="AJ30" s="384"/>
      <c r="AK30" s="385"/>
      <c r="AL30" s="386"/>
      <c r="AM30" s="384"/>
      <c r="AN30" s="385"/>
      <c r="AO30" s="386"/>
      <c r="AP30" s="2"/>
      <c r="AQ30" s="3"/>
      <c r="AR30" s="3"/>
      <c r="AS30" s="3"/>
      <c r="AT30" s="47"/>
      <c r="AU30" s="66"/>
      <c r="AV30" s="65"/>
      <c r="AW30" s="64"/>
    </row>
    <row r="31" spans="2:49" ht="15" customHeight="1">
      <c r="B31" s="131"/>
      <c r="C31" s="132"/>
      <c r="D31" s="132"/>
      <c r="E31" s="132"/>
      <c r="F31" s="132"/>
      <c r="G31" s="132"/>
      <c r="H31" s="5" t="s">
        <v>20</v>
      </c>
      <c r="I31" s="22"/>
      <c r="J31" s="22"/>
      <c r="K31" s="23"/>
      <c r="L31" s="118"/>
      <c r="M31" s="119"/>
      <c r="N31" s="120"/>
      <c r="O31" s="7" t="s">
        <v>4</v>
      </c>
      <c r="P31" s="69"/>
      <c r="Q31" s="69"/>
      <c r="R31" s="69"/>
      <c r="S31" s="44" t="s">
        <v>4</v>
      </c>
      <c r="T31" s="54"/>
      <c r="U31" s="55"/>
      <c r="V31" s="55"/>
      <c r="W31" s="102"/>
      <c r="X31" s="5" t="s">
        <v>5</v>
      </c>
      <c r="Y31" s="6"/>
      <c r="Z31" s="135"/>
      <c r="AA31" s="135"/>
      <c r="AB31" s="136"/>
      <c r="AC31" s="117"/>
      <c r="AD31" s="112"/>
      <c r="AE31" s="112"/>
      <c r="AF31" s="113"/>
      <c r="AG31" s="131"/>
      <c r="AH31" s="132"/>
      <c r="AI31" s="7" t="s">
        <v>4</v>
      </c>
      <c r="AJ31" s="131"/>
      <c r="AK31" s="132"/>
      <c r="AL31" s="7" t="s">
        <v>21</v>
      </c>
      <c r="AM31" s="131"/>
      <c r="AN31" s="132"/>
      <c r="AO31" s="7" t="s">
        <v>21</v>
      </c>
      <c r="AP31" s="131"/>
      <c r="AQ31" s="132"/>
      <c r="AR31" s="132"/>
      <c r="AS31" s="132"/>
      <c r="AT31" s="53"/>
      <c r="AU31" s="52"/>
      <c r="AV31" s="43"/>
      <c r="AW31" s="63"/>
    </row>
    <row r="32" spans="2:49" ht="15" customHeight="1">
      <c r="B32" s="11"/>
      <c r="C32" s="134" t="s">
        <v>1</v>
      </c>
      <c r="D32" s="12"/>
      <c r="E32" s="134" t="s">
        <v>2</v>
      </c>
      <c r="F32" s="12"/>
      <c r="G32" s="134" t="s">
        <v>3</v>
      </c>
      <c r="H32" s="309"/>
      <c r="I32" s="310"/>
      <c r="J32" s="310"/>
      <c r="K32" s="311"/>
      <c r="L32" s="352"/>
      <c r="M32" s="353"/>
      <c r="N32" s="353"/>
      <c r="O32" s="56"/>
      <c r="P32" s="356" t="str">
        <f>IF(F32="","",P29+L32)</f>
        <v/>
      </c>
      <c r="Q32" s="357"/>
      <c r="R32" s="357"/>
      <c r="S32" s="46"/>
      <c r="T32" s="387"/>
      <c r="U32" s="388"/>
      <c r="V32" s="388"/>
      <c r="W32" s="126"/>
      <c r="X32" s="391"/>
      <c r="Y32" s="392"/>
      <c r="Z32" s="392"/>
      <c r="AA32" s="392"/>
      <c r="AB32" s="38"/>
      <c r="AC32" s="395" t="str">
        <f>IF(F32="","",AC29+T32+X32)</f>
        <v/>
      </c>
      <c r="AD32" s="396"/>
      <c r="AE32" s="396"/>
      <c r="AF32" s="45"/>
      <c r="AG32" s="375" t="str">
        <f>IF(F32="","",P32-AC32)</f>
        <v/>
      </c>
      <c r="AH32" s="376"/>
      <c r="AI32" s="377"/>
      <c r="AJ32" s="381"/>
      <c r="AK32" s="382"/>
      <c r="AL32" s="383"/>
      <c r="AM32" s="381"/>
      <c r="AN32" s="382"/>
      <c r="AO32" s="383"/>
      <c r="AP32" s="11"/>
      <c r="AQ32" s="134" t="s">
        <v>25</v>
      </c>
      <c r="AR32" s="12"/>
      <c r="AS32" s="134" t="s">
        <v>26</v>
      </c>
      <c r="AT32" s="13"/>
      <c r="AU32" s="67"/>
      <c r="AV32" s="50"/>
      <c r="AW32" s="51"/>
    </row>
    <row r="33" spans="2:49" ht="15" customHeight="1">
      <c r="B33" s="2"/>
      <c r="C33" s="3"/>
      <c r="D33" s="3"/>
      <c r="E33" s="3"/>
      <c r="F33" s="3"/>
      <c r="G33" s="3"/>
      <c r="H33" s="315"/>
      <c r="I33" s="316"/>
      <c r="J33" s="316"/>
      <c r="K33" s="317"/>
      <c r="L33" s="354"/>
      <c r="M33" s="355"/>
      <c r="N33" s="355"/>
      <c r="O33" s="56"/>
      <c r="P33" s="358"/>
      <c r="Q33" s="359"/>
      <c r="R33" s="359"/>
      <c r="S33" s="48"/>
      <c r="T33" s="389"/>
      <c r="U33" s="390"/>
      <c r="V33" s="390"/>
      <c r="W33" s="130" t="s">
        <v>4</v>
      </c>
      <c r="X33" s="393"/>
      <c r="Y33" s="394"/>
      <c r="Z33" s="394"/>
      <c r="AA33" s="394"/>
      <c r="AB33" s="4" t="s">
        <v>4</v>
      </c>
      <c r="AC33" s="397"/>
      <c r="AD33" s="398"/>
      <c r="AE33" s="398"/>
      <c r="AF33" s="192" t="s">
        <v>4</v>
      </c>
      <c r="AG33" s="378"/>
      <c r="AH33" s="379"/>
      <c r="AI33" s="380"/>
      <c r="AJ33" s="384"/>
      <c r="AK33" s="385"/>
      <c r="AL33" s="386"/>
      <c r="AM33" s="384"/>
      <c r="AN33" s="385"/>
      <c r="AO33" s="386"/>
      <c r="AP33" s="2"/>
      <c r="AQ33" s="3"/>
      <c r="AR33" s="3"/>
      <c r="AS33" s="3"/>
      <c r="AT33" s="47"/>
      <c r="AU33" s="66"/>
      <c r="AV33" s="65"/>
      <c r="AW33" s="64"/>
    </row>
    <row r="34" spans="2:49" ht="15" customHeight="1">
      <c r="B34" s="131"/>
      <c r="C34" s="132"/>
      <c r="D34" s="132"/>
      <c r="E34" s="132"/>
      <c r="F34" s="132"/>
      <c r="G34" s="132"/>
      <c r="H34" s="5" t="s">
        <v>20</v>
      </c>
      <c r="I34" s="22"/>
      <c r="J34" s="22"/>
      <c r="K34" s="23"/>
      <c r="L34" s="118"/>
      <c r="M34" s="119"/>
      <c r="N34" s="120"/>
      <c r="O34" s="7" t="s">
        <v>4</v>
      </c>
      <c r="P34" s="69"/>
      <c r="Q34" s="69"/>
      <c r="R34" s="69"/>
      <c r="S34" s="44" t="s">
        <v>4</v>
      </c>
      <c r="T34" s="54"/>
      <c r="U34" s="55"/>
      <c r="V34" s="55"/>
      <c r="W34" s="102"/>
      <c r="X34" s="5" t="s">
        <v>5</v>
      </c>
      <c r="Y34" s="6"/>
      <c r="Z34" s="135"/>
      <c r="AA34" s="135"/>
      <c r="AB34" s="136"/>
      <c r="AC34" s="117"/>
      <c r="AD34" s="112"/>
      <c r="AE34" s="112"/>
      <c r="AF34" s="113"/>
      <c r="AG34" s="131"/>
      <c r="AH34" s="132"/>
      <c r="AI34" s="7" t="s">
        <v>4</v>
      </c>
      <c r="AJ34" s="131"/>
      <c r="AK34" s="132"/>
      <c r="AL34" s="7" t="s">
        <v>21</v>
      </c>
      <c r="AM34" s="131"/>
      <c r="AN34" s="132"/>
      <c r="AO34" s="7" t="s">
        <v>21</v>
      </c>
      <c r="AP34" s="131"/>
      <c r="AQ34" s="132"/>
      <c r="AR34" s="132"/>
      <c r="AS34" s="132"/>
      <c r="AT34" s="53"/>
      <c r="AU34" s="52"/>
      <c r="AV34" s="43"/>
      <c r="AW34" s="63"/>
    </row>
    <row r="35" spans="2:49" ht="15" customHeight="1">
      <c r="B35" s="11"/>
      <c r="C35" s="134" t="s">
        <v>1</v>
      </c>
      <c r="D35" s="12"/>
      <c r="E35" s="134" t="s">
        <v>2</v>
      </c>
      <c r="F35" s="12"/>
      <c r="G35" s="134" t="s">
        <v>3</v>
      </c>
      <c r="H35" s="309"/>
      <c r="I35" s="310"/>
      <c r="J35" s="310"/>
      <c r="K35" s="311"/>
      <c r="L35" s="352"/>
      <c r="M35" s="353"/>
      <c r="N35" s="353"/>
      <c r="O35" s="56"/>
      <c r="P35" s="356" t="str">
        <f>IF(F35="","",P32+L35)</f>
        <v/>
      </c>
      <c r="Q35" s="357"/>
      <c r="R35" s="357"/>
      <c r="S35" s="46"/>
      <c r="T35" s="387"/>
      <c r="U35" s="388"/>
      <c r="V35" s="388"/>
      <c r="W35" s="126"/>
      <c r="X35" s="391"/>
      <c r="Y35" s="392"/>
      <c r="Z35" s="392"/>
      <c r="AA35" s="392"/>
      <c r="AB35" s="38"/>
      <c r="AC35" s="395" t="str">
        <f>IF(F35="","",AC32+T35+X35)</f>
        <v/>
      </c>
      <c r="AD35" s="396"/>
      <c r="AE35" s="396"/>
      <c r="AF35" s="45"/>
      <c r="AG35" s="375" t="str">
        <f>IF(F35="","",P35-AC35)</f>
        <v/>
      </c>
      <c r="AH35" s="376"/>
      <c r="AI35" s="377"/>
      <c r="AJ35" s="381"/>
      <c r="AK35" s="382"/>
      <c r="AL35" s="383"/>
      <c r="AM35" s="381"/>
      <c r="AN35" s="382"/>
      <c r="AO35" s="383"/>
      <c r="AP35" s="11"/>
      <c r="AQ35" s="134" t="s">
        <v>25</v>
      </c>
      <c r="AR35" s="12"/>
      <c r="AS35" s="134" t="s">
        <v>26</v>
      </c>
      <c r="AT35" s="13"/>
      <c r="AU35" s="67"/>
      <c r="AV35" s="50"/>
      <c r="AW35" s="51"/>
    </row>
    <row r="36" spans="2:49" ht="15" customHeight="1">
      <c r="B36" s="2"/>
      <c r="C36" s="3"/>
      <c r="D36" s="3"/>
      <c r="E36" s="3"/>
      <c r="F36" s="3"/>
      <c r="G36" s="3"/>
      <c r="H36" s="315"/>
      <c r="I36" s="316"/>
      <c r="J36" s="316"/>
      <c r="K36" s="317"/>
      <c r="L36" s="354"/>
      <c r="M36" s="355"/>
      <c r="N36" s="355"/>
      <c r="O36" s="57"/>
      <c r="P36" s="358"/>
      <c r="Q36" s="359"/>
      <c r="R36" s="359"/>
      <c r="S36" s="48"/>
      <c r="T36" s="389"/>
      <c r="U36" s="390"/>
      <c r="V36" s="390"/>
      <c r="W36" s="130" t="s">
        <v>4</v>
      </c>
      <c r="X36" s="393"/>
      <c r="Y36" s="394"/>
      <c r="Z36" s="394"/>
      <c r="AA36" s="394"/>
      <c r="AB36" s="4" t="s">
        <v>4</v>
      </c>
      <c r="AC36" s="397"/>
      <c r="AD36" s="398"/>
      <c r="AE36" s="398"/>
      <c r="AF36" s="192" t="s">
        <v>4</v>
      </c>
      <c r="AG36" s="378"/>
      <c r="AH36" s="379"/>
      <c r="AI36" s="380"/>
      <c r="AJ36" s="384"/>
      <c r="AK36" s="385"/>
      <c r="AL36" s="386"/>
      <c r="AM36" s="384"/>
      <c r="AN36" s="385"/>
      <c r="AO36" s="386"/>
      <c r="AP36" s="2"/>
      <c r="AQ36" s="3"/>
      <c r="AR36" s="3"/>
      <c r="AS36" s="3"/>
      <c r="AT36" s="47"/>
      <c r="AU36" s="66"/>
      <c r="AV36" s="65"/>
      <c r="AW36" s="64"/>
    </row>
    <row r="37" spans="2:49" ht="15" customHeight="1">
      <c r="B37" s="131"/>
      <c r="C37" s="132"/>
      <c r="D37" s="132"/>
      <c r="E37" s="132"/>
      <c r="F37" s="132"/>
      <c r="G37" s="132"/>
      <c r="H37" s="58" t="s">
        <v>20</v>
      </c>
      <c r="I37" s="60"/>
      <c r="J37" s="60"/>
      <c r="K37" s="61"/>
      <c r="L37" s="9"/>
      <c r="M37" s="120"/>
      <c r="N37" s="120"/>
      <c r="O37" s="40" t="s">
        <v>4</v>
      </c>
      <c r="P37" s="69"/>
      <c r="Q37" s="69"/>
      <c r="R37" s="69"/>
      <c r="S37" s="191" t="s">
        <v>4</v>
      </c>
      <c r="T37" s="54"/>
      <c r="U37" s="55"/>
      <c r="V37" s="55"/>
      <c r="W37" s="102"/>
      <c r="X37" s="5" t="s">
        <v>5</v>
      </c>
      <c r="Y37" s="6"/>
      <c r="Z37" s="135"/>
      <c r="AA37" s="135"/>
      <c r="AB37" s="136"/>
      <c r="AC37" s="117"/>
      <c r="AD37" s="112"/>
      <c r="AE37" s="112"/>
      <c r="AF37" s="113"/>
      <c r="AG37" s="131"/>
      <c r="AH37" s="132"/>
      <c r="AI37" s="7" t="s">
        <v>4</v>
      </c>
      <c r="AJ37" s="131"/>
      <c r="AK37" s="132"/>
      <c r="AL37" s="7" t="s">
        <v>21</v>
      </c>
      <c r="AM37" s="131"/>
      <c r="AN37" s="132"/>
      <c r="AO37" s="7" t="s">
        <v>21</v>
      </c>
      <c r="AP37" s="131"/>
      <c r="AQ37" s="132"/>
      <c r="AR37" s="132"/>
      <c r="AS37" s="132"/>
      <c r="AT37" s="53"/>
      <c r="AU37" s="52"/>
      <c r="AV37" s="43"/>
      <c r="AW37" s="63"/>
    </row>
    <row r="38" spans="2:49" ht="15" customHeight="1">
      <c r="B38" s="11"/>
      <c r="C38" s="134" t="s">
        <v>1</v>
      </c>
      <c r="D38" s="12"/>
      <c r="E38" s="134" t="s">
        <v>2</v>
      </c>
      <c r="F38" s="12"/>
      <c r="G38" s="134" t="s">
        <v>3</v>
      </c>
      <c r="H38" s="309"/>
      <c r="I38" s="310"/>
      <c r="J38" s="310"/>
      <c r="K38" s="311"/>
      <c r="L38" s="352"/>
      <c r="M38" s="353"/>
      <c r="N38" s="353"/>
      <c r="O38" s="56"/>
      <c r="P38" s="356" t="str">
        <f>IF(F38="","",P35+L38)</f>
        <v/>
      </c>
      <c r="Q38" s="357"/>
      <c r="R38" s="357"/>
      <c r="S38" s="46"/>
      <c r="T38" s="387"/>
      <c r="U38" s="388"/>
      <c r="V38" s="388"/>
      <c r="W38" s="126"/>
      <c r="X38" s="391"/>
      <c r="Y38" s="392"/>
      <c r="Z38" s="392"/>
      <c r="AA38" s="392"/>
      <c r="AB38" s="38"/>
      <c r="AC38" s="395" t="str">
        <f>IF(F38="","",AC35+T38+X38)</f>
        <v/>
      </c>
      <c r="AD38" s="396"/>
      <c r="AE38" s="396"/>
      <c r="AF38" s="45"/>
      <c r="AG38" s="375" t="str">
        <f>IF(F38="","",P38-AC38)</f>
        <v/>
      </c>
      <c r="AH38" s="376"/>
      <c r="AI38" s="377"/>
      <c r="AJ38" s="381"/>
      <c r="AK38" s="382"/>
      <c r="AL38" s="383"/>
      <c r="AM38" s="381"/>
      <c r="AN38" s="382"/>
      <c r="AO38" s="383"/>
      <c r="AP38" s="11"/>
      <c r="AQ38" s="134" t="s">
        <v>25</v>
      </c>
      <c r="AR38" s="12"/>
      <c r="AS38" s="134" t="s">
        <v>26</v>
      </c>
      <c r="AT38" s="13"/>
      <c r="AU38" s="67"/>
      <c r="AV38" s="50"/>
      <c r="AW38" s="51"/>
    </row>
    <row r="39" spans="2:49" ht="15" customHeight="1">
      <c r="B39" s="2"/>
      <c r="C39" s="3"/>
      <c r="D39" s="3"/>
      <c r="E39" s="3"/>
      <c r="F39" s="3"/>
      <c r="G39" s="3"/>
      <c r="H39" s="315"/>
      <c r="I39" s="316"/>
      <c r="J39" s="316"/>
      <c r="K39" s="317"/>
      <c r="L39" s="354"/>
      <c r="M39" s="355"/>
      <c r="N39" s="355"/>
      <c r="O39" s="57"/>
      <c r="P39" s="358"/>
      <c r="Q39" s="359"/>
      <c r="R39" s="359"/>
      <c r="S39" s="48"/>
      <c r="T39" s="389"/>
      <c r="U39" s="390"/>
      <c r="V39" s="390"/>
      <c r="W39" s="130" t="s">
        <v>4</v>
      </c>
      <c r="X39" s="393"/>
      <c r="Y39" s="394"/>
      <c r="Z39" s="394"/>
      <c r="AA39" s="394"/>
      <c r="AB39" s="4" t="s">
        <v>4</v>
      </c>
      <c r="AC39" s="397"/>
      <c r="AD39" s="398"/>
      <c r="AE39" s="398"/>
      <c r="AF39" s="192" t="s">
        <v>4</v>
      </c>
      <c r="AG39" s="378"/>
      <c r="AH39" s="379"/>
      <c r="AI39" s="380"/>
      <c r="AJ39" s="384"/>
      <c r="AK39" s="385"/>
      <c r="AL39" s="386"/>
      <c r="AM39" s="384"/>
      <c r="AN39" s="385"/>
      <c r="AO39" s="386"/>
      <c r="AP39" s="2"/>
      <c r="AQ39" s="3"/>
      <c r="AR39" s="3"/>
      <c r="AS39" s="3"/>
      <c r="AT39" s="47"/>
      <c r="AU39" s="66"/>
      <c r="AV39" s="65"/>
      <c r="AW39" s="64"/>
    </row>
    <row r="40" spans="2:49" ht="15" customHeight="1">
      <c r="B40" s="131"/>
      <c r="C40" s="132"/>
      <c r="D40" s="132"/>
      <c r="E40" s="132"/>
      <c r="F40" s="132"/>
      <c r="G40" s="132"/>
      <c r="H40" s="5" t="s">
        <v>20</v>
      </c>
      <c r="I40" s="22"/>
      <c r="J40" s="22"/>
      <c r="K40" s="23"/>
      <c r="L40" s="118"/>
      <c r="M40" s="120"/>
      <c r="N40" s="120"/>
      <c r="O40" s="40" t="s">
        <v>4</v>
      </c>
      <c r="P40" s="69"/>
      <c r="Q40" s="69"/>
      <c r="R40" s="69"/>
      <c r="S40" s="191" t="s">
        <v>4</v>
      </c>
      <c r="T40" s="54"/>
      <c r="U40" s="55"/>
      <c r="V40" s="55"/>
      <c r="W40" s="102"/>
      <c r="X40" s="5" t="s">
        <v>5</v>
      </c>
      <c r="Y40" s="6"/>
      <c r="Z40" s="135"/>
      <c r="AA40" s="135"/>
      <c r="AB40" s="136"/>
      <c r="AC40" s="117"/>
      <c r="AD40" s="112"/>
      <c r="AE40" s="112"/>
      <c r="AF40" s="113"/>
      <c r="AG40" s="131"/>
      <c r="AH40" s="132"/>
      <c r="AI40" s="7" t="s">
        <v>4</v>
      </c>
      <c r="AJ40" s="131"/>
      <c r="AK40" s="132"/>
      <c r="AL40" s="7" t="s">
        <v>21</v>
      </c>
      <c r="AM40" s="131"/>
      <c r="AN40" s="132"/>
      <c r="AO40" s="7" t="s">
        <v>21</v>
      </c>
      <c r="AP40" s="131"/>
      <c r="AQ40" s="132"/>
      <c r="AR40" s="132"/>
      <c r="AS40" s="132"/>
      <c r="AT40" s="53"/>
      <c r="AU40" s="52"/>
      <c r="AV40" s="43"/>
      <c r="AW40" s="63"/>
    </row>
    <row r="41" spans="2:49" ht="15" customHeight="1">
      <c r="B41" s="11"/>
      <c r="C41" s="134" t="s">
        <v>1</v>
      </c>
      <c r="D41" s="12"/>
      <c r="E41" s="134" t="s">
        <v>2</v>
      </c>
      <c r="F41" s="12"/>
      <c r="G41" s="134" t="s">
        <v>3</v>
      </c>
      <c r="H41" s="309"/>
      <c r="I41" s="310"/>
      <c r="J41" s="310"/>
      <c r="K41" s="311"/>
      <c r="L41" s="352"/>
      <c r="M41" s="353"/>
      <c r="N41" s="353"/>
      <c r="O41" s="56"/>
      <c r="P41" s="356" t="str">
        <f>IF(F41="","",P38+L41)</f>
        <v/>
      </c>
      <c r="Q41" s="357"/>
      <c r="R41" s="357"/>
      <c r="S41" s="46"/>
      <c r="T41" s="387"/>
      <c r="U41" s="388"/>
      <c r="V41" s="388"/>
      <c r="W41" s="126"/>
      <c r="X41" s="391"/>
      <c r="Y41" s="392"/>
      <c r="Z41" s="392"/>
      <c r="AA41" s="392"/>
      <c r="AB41" s="38"/>
      <c r="AC41" s="395" t="str">
        <f>IF(F41="","",AC38+T41+X41)</f>
        <v/>
      </c>
      <c r="AD41" s="396"/>
      <c r="AE41" s="396"/>
      <c r="AF41" s="45"/>
      <c r="AG41" s="375" t="str">
        <f>IF(F41="","",P41-AC41)</f>
        <v/>
      </c>
      <c r="AH41" s="376"/>
      <c r="AI41" s="377"/>
      <c r="AJ41" s="381"/>
      <c r="AK41" s="382"/>
      <c r="AL41" s="383"/>
      <c r="AM41" s="381"/>
      <c r="AN41" s="382"/>
      <c r="AO41" s="383"/>
      <c r="AP41" s="11"/>
      <c r="AQ41" s="134" t="s">
        <v>25</v>
      </c>
      <c r="AR41" s="12"/>
      <c r="AS41" s="134" t="s">
        <v>26</v>
      </c>
      <c r="AT41" s="13"/>
      <c r="AU41" s="67"/>
      <c r="AV41" s="50"/>
      <c r="AW41" s="51"/>
    </row>
    <row r="42" spans="2:49" ht="15" customHeight="1">
      <c r="B42" s="2"/>
      <c r="C42" s="3"/>
      <c r="D42" s="3"/>
      <c r="E42" s="3"/>
      <c r="F42" s="3"/>
      <c r="G42" s="3"/>
      <c r="H42" s="315"/>
      <c r="I42" s="316"/>
      <c r="J42" s="316"/>
      <c r="K42" s="317"/>
      <c r="L42" s="354"/>
      <c r="M42" s="355"/>
      <c r="N42" s="355"/>
      <c r="O42" s="57"/>
      <c r="P42" s="358"/>
      <c r="Q42" s="359"/>
      <c r="R42" s="359"/>
      <c r="S42" s="48"/>
      <c r="T42" s="389"/>
      <c r="U42" s="390"/>
      <c r="V42" s="390"/>
      <c r="W42" s="130" t="s">
        <v>4</v>
      </c>
      <c r="X42" s="393"/>
      <c r="Y42" s="394"/>
      <c r="Z42" s="394"/>
      <c r="AA42" s="394"/>
      <c r="AB42" s="4" t="s">
        <v>4</v>
      </c>
      <c r="AC42" s="397"/>
      <c r="AD42" s="398"/>
      <c r="AE42" s="398"/>
      <c r="AF42" s="192" t="s">
        <v>4</v>
      </c>
      <c r="AG42" s="378"/>
      <c r="AH42" s="379"/>
      <c r="AI42" s="380"/>
      <c r="AJ42" s="384"/>
      <c r="AK42" s="385"/>
      <c r="AL42" s="386"/>
      <c r="AM42" s="384"/>
      <c r="AN42" s="385"/>
      <c r="AO42" s="386"/>
      <c r="AP42" s="2"/>
      <c r="AQ42" s="3"/>
      <c r="AR42" s="3"/>
      <c r="AS42" s="3"/>
      <c r="AT42" s="47"/>
      <c r="AU42" s="66"/>
      <c r="AV42" s="65"/>
      <c r="AW42" s="64"/>
    </row>
    <row r="43" spans="2:49" ht="15" customHeight="1">
      <c r="B43" s="131"/>
      <c r="C43" s="132"/>
      <c r="D43" s="132"/>
      <c r="E43" s="132"/>
      <c r="F43" s="132"/>
      <c r="G43" s="132"/>
      <c r="H43" s="5" t="s">
        <v>20</v>
      </c>
      <c r="I43" s="22"/>
      <c r="J43" s="22"/>
      <c r="K43" s="23"/>
      <c r="L43" s="118"/>
      <c r="M43" s="119"/>
      <c r="N43" s="120"/>
      <c r="O43" s="40" t="s">
        <v>4</v>
      </c>
      <c r="P43" s="69"/>
      <c r="Q43" s="69"/>
      <c r="R43" s="69"/>
      <c r="S43" s="191" t="s">
        <v>4</v>
      </c>
      <c r="T43" s="54"/>
      <c r="U43" s="55"/>
      <c r="V43" s="55"/>
      <c r="W43" s="102"/>
      <c r="X43" s="5" t="s">
        <v>5</v>
      </c>
      <c r="Y43" s="6"/>
      <c r="Z43" s="135"/>
      <c r="AA43" s="135"/>
      <c r="AB43" s="136"/>
      <c r="AC43" s="117"/>
      <c r="AD43" s="112"/>
      <c r="AE43" s="112"/>
      <c r="AF43" s="113"/>
      <c r="AG43" s="131"/>
      <c r="AH43" s="132"/>
      <c r="AI43" s="7" t="s">
        <v>4</v>
      </c>
      <c r="AJ43" s="131"/>
      <c r="AK43" s="167"/>
      <c r="AL43" s="7" t="s">
        <v>21</v>
      </c>
      <c r="AM43" s="131"/>
      <c r="AN43" s="132"/>
      <c r="AO43" s="7" t="s">
        <v>21</v>
      </c>
      <c r="AP43" s="131"/>
      <c r="AQ43" s="132"/>
      <c r="AR43" s="132"/>
      <c r="AS43" s="132"/>
      <c r="AT43" s="53"/>
      <c r="AU43" s="52"/>
      <c r="AV43" s="43"/>
      <c r="AW43" s="63"/>
    </row>
    <row r="44" spans="2:49" ht="15" customHeight="1">
      <c r="B44" s="11"/>
      <c r="C44" s="134" t="s">
        <v>1</v>
      </c>
      <c r="D44" s="12"/>
      <c r="E44" s="134" t="s">
        <v>2</v>
      </c>
      <c r="F44" s="12"/>
      <c r="G44" s="134" t="s">
        <v>3</v>
      </c>
      <c r="H44" s="309"/>
      <c r="I44" s="310"/>
      <c r="J44" s="310"/>
      <c r="K44" s="311"/>
      <c r="L44" s="352"/>
      <c r="M44" s="353"/>
      <c r="N44" s="353"/>
      <c r="O44" s="56"/>
      <c r="P44" s="356" t="str">
        <f>IF(F44="","",P41+L44)</f>
        <v/>
      </c>
      <c r="Q44" s="357"/>
      <c r="R44" s="357"/>
      <c r="S44" s="46"/>
      <c r="T44" s="387"/>
      <c r="U44" s="388"/>
      <c r="V44" s="388"/>
      <c r="W44" s="126"/>
      <c r="X44" s="391"/>
      <c r="Y44" s="392"/>
      <c r="Z44" s="392"/>
      <c r="AA44" s="392"/>
      <c r="AB44" s="38"/>
      <c r="AC44" s="395" t="str">
        <f>IF(F44="","",AC41+T44+X44)</f>
        <v/>
      </c>
      <c r="AD44" s="396"/>
      <c r="AE44" s="396"/>
      <c r="AF44" s="45"/>
      <c r="AG44" s="375" t="str">
        <f>IF(F44="","",P44-AC44)</f>
        <v/>
      </c>
      <c r="AH44" s="376"/>
      <c r="AI44" s="377"/>
      <c r="AJ44" s="381"/>
      <c r="AK44" s="382"/>
      <c r="AL44" s="383"/>
      <c r="AM44" s="381"/>
      <c r="AN44" s="382"/>
      <c r="AO44" s="383"/>
      <c r="AP44" s="11"/>
      <c r="AQ44" s="134" t="s">
        <v>25</v>
      </c>
      <c r="AR44" s="12"/>
      <c r="AS44" s="134" t="s">
        <v>26</v>
      </c>
      <c r="AT44" s="13"/>
      <c r="AU44" s="67"/>
      <c r="AV44" s="50"/>
      <c r="AW44" s="51"/>
    </row>
    <row r="45" spans="2:49" ht="15" customHeight="1">
      <c r="B45" s="2"/>
      <c r="C45" s="3"/>
      <c r="D45" s="3"/>
      <c r="E45" s="3"/>
      <c r="F45" s="3"/>
      <c r="G45" s="3"/>
      <c r="H45" s="315"/>
      <c r="I45" s="316"/>
      <c r="J45" s="316"/>
      <c r="K45" s="317"/>
      <c r="L45" s="354"/>
      <c r="M45" s="355"/>
      <c r="N45" s="355"/>
      <c r="O45" s="57"/>
      <c r="P45" s="358"/>
      <c r="Q45" s="359"/>
      <c r="R45" s="359"/>
      <c r="S45" s="48"/>
      <c r="T45" s="389"/>
      <c r="U45" s="390"/>
      <c r="V45" s="390"/>
      <c r="W45" s="130" t="s">
        <v>4</v>
      </c>
      <c r="X45" s="393"/>
      <c r="Y45" s="394"/>
      <c r="Z45" s="394"/>
      <c r="AA45" s="394"/>
      <c r="AB45" s="4" t="s">
        <v>4</v>
      </c>
      <c r="AC45" s="397"/>
      <c r="AD45" s="398"/>
      <c r="AE45" s="398"/>
      <c r="AF45" s="192" t="s">
        <v>4</v>
      </c>
      <c r="AG45" s="378"/>
      <c r="AH45" s="379"/>
      <c r="AI45" s="380"/>
      <c r="AJ45" s="384"/>
      <c r="AK45" s="385"/>
      <c r="AL45" s="386"/>
      <c r="AM45" s="384"/>
      <c r="AN45" s="385"/>
      <c r="AO45" s="386"/>
      <c r="AP45" s="2"/>
      <c r="AQ45" s="3"/>
      <c r="AR45" s="3"/>
      <c r="AS45" s="3"/>
      <c r="AT45" s="47"/>
      <c r="AU45" s="66"/>
      <c r="AV45" s="65"/>
      <c r="AW45" s="64"/>
    </row>
    <row r="46" spans="2:49" ht="15" customHeight="1">
      <c r="B46" s="131"/>
      <c r="C46" s="132"/>
      <c r="D46" s="132"/>
      <c r="E46" s="132"/>
      <c r="F46" s="132"/>
      <c r="G46" s="132"/>
      <c r="H46" s="5" t="s">
        <v>20</v>
      </c>
      <c r="I46" s="22"/>
      <c r="J46" s="22"/>
      <c r="K46" s="23"/>
      <c r="L46" s="118"/>
      <c r="M46" s="119"/>
      <c r="N46" s="120"/>
      <c r="O46" s="40" t="s">
        <v>4</v>
      </c>
      <c r="P46" s="69"/>
      <c r="Q46" s="69"/>
      <c r="R46" s="69"/>
      <c r="S46" s="191" t="s">
        <v>4</v>
      </c>
      <c r="T46" s="54"/>
      <c r="U46" s="55"/>
      <c r="V46" s="55"/>
      <c r="W46" s="102"/>
      <c r="X46" s="5" t="s">
        <v>5</v>
      </c>
      <c r="Y46" s="6"/>
      <c r="Z46" s="135"/>
      <c r="AA46" s="135"/>
      <c r="AB46" s="136"/>
      <c r="AC46" s="117"/>
      <c r="AD46" s="112"/>
      <c r="AE46" s="112"/>
      <c r="AF46" s="113"/>
      <c r="AG46" s="131"/>
      <c r="AH46" s="132"/>
      <c r="AI46" s="7" t="s">
        <v>4</v>
      </c>
      <c r="AJ46" s="131"/>
      <c r="AK46" s="132"/>
      <c r="AL46" s="7" t="s">
        <v>21</v>
      </c>
      <c r="AM46" s="131"/>
      <c r="AN46" s="132"/>
      <c r="AO46" s="7" t="s">
        <v>21</v>
      </c>
      <c r="AP46" s="131"/>
      <c r="AQ46" s="132"/>
      <c r="AR46" s="132"/>
      <c r="AS46" s="132"/>
      <c r="AT46" s="53"/>
      <c r="AU46" s="52"/>
      <c r="AV46" s="43"/>
      <c r="AW46" s="63"/>
    </row>
    <row r="47" spans="2:49" ht="15" customHeight="1">
      <c r="B47" s="11"/>
      <c r="C47" s="134" t="s">
        <v>1</v>
      </c>
      <c r="D47" s="12"/>
      <c r="E47" s="134" t="s">
        <v>2</v>
      </c>
      <c r="F47" s="12"/>
      <c r="G47" s="134" t="s">
        <v>3</v>
      </c>
      <c r="H47" s="309"/>
      <c r="I47" s="310"/>
      <c r="J47" s="310"/>
      <c r="K47" s="311"/>
      <c r="L47" s="352"/>
      <c r="M47" s="353"/>
      <c r="N47" s="353"/>
      <c r="O47" s="56"/>
      <c r="P47" s="356" t="str">
        <f>IF(F47="","",P44+L47)</f>
        <v/>
      </c>
      <c r="Q47" s="357"/>
      <c r="R47" s="357"/>
      <c r="S47" s="46"/>
      <c r="T47" s="387"/>
      <c r="U47" s="388"/>
      <c r="V47" s="388"/>
      <c r="W47" s="126"/>
      <c r="X47" s="391"/>
      <c r="Y47" s="392"/>
      <c r="Z47" s="392"/>
      <c r="AA47" s="392"/>
      <c r="AB47" s="38"/>
      <c r="AC47" s="395" t="str">
        <f>IF(F47="","",AC44+T47+X47)</f>
        <v/>
      </c>
      <c r="AD47" s="396"/>
      <c r="AE47" s="396"/>
      <c r="AF47" s="45"/>
      <c r="AG47" s="375" t="str">
        <f>IF(F47="","",P47-AC47)</f>
        <v/>
      </c>
      <c r="AH47" s="376"/>
      <c r="AI47" s="377"/>
      <c r="AJ47" s="381"/>
      <c r="AK47" s="382"/>
      <c r="AL47" s="383"/>
      <c r="AM47" s="381"/>
      <c r="AN47" s="382"/>
      <c r="AO47" s="383"/>
      <c r="AP47" s="11"/>
      <c r="AQ47" s="134" t="s">
        <v>25</v>
      </c>
      <c r="AR47" s="12"/>
      <c r="AS47" s="134" t="s">
        <v>26</v>
      </c>
      <c r="AT47" s="13"/>
      <c r="AU47" s="67"/>
      <c r="AV47" s="50"/>
      <c r="AW47" s="51"/>
    </row>
    <row r="48" spans="2:49" ht="15" customHeight="1">
      <c r="B48" s="2"/>
      <c r="C48" s="3"/>
      <c r="D48" s="3"/>
      <c r="E48" s="3"/>
      <c r="F48" s="3"/>
      <c r="G48" s="3"/>
      <c r="H48" s="315"/>
      <c r="I48" s="316"/>
      <c r="J48" s="316"/>
      <c r="K48" s="317"/>
      <c r="L48" s="354"/>
      <c r="M48" s="355"/>
      <c r="N48" s="355"/>
      <c r="O48" s="57"/>
      <c r="P48" s="358"/>
      <c r="Q48" s="359"/>
      <c r="R48" s="359"/>
      <c r="S48" s="48"/>
      <c r="T48" s="389"/>
      <c r="U48" s="390"/>
      <c r="V48" s="390"/>
      <c r="W48" s="130" t="s">
        <v>4</v>
      </c>
      <c r="X48" s="393"/>
      <c r="Y48" s="394"/>
      <c r="Z48" s="394"/>
      <c r="AA48" s="394"/>
      <c r="AB48" s="4" t="s">
        <v>4</v>
      </c>
      <c r="AC48" s="397"/>
      <c r="AD48" s="398"/>
      <c r="AE48" s="398"/>
      <c r="AF48" s="192" t="s">
        <v>4</v>
      </c>
      <c r="AG48" s="378"/>
      <c r="AH48" s="379"/>
      <c r="AI48" s="380"/>
      <c r="AJ48" s="384"/>
      <c r="AK48" s="385"/>
      <c r="AL48" s="386"/>
      <c r="AM48" s="384"/>
      <c r="AN48" s="385"/>
      <c r="AO48" s="386"/>
      <c r="AP48" s="2"/>
      <c r="AQ48" s="3"/>
      <c r="AR48" s="3"/>
      <c r="AS48" s="3"/>
      <c r="AT48" s="47"/>
      <c r="AU48" s="66"/>
      <c r="AV48" s="65"/>
      <c r="AW48" s="64"/>
    </row>
    <row r="49" spans="2:49" ht="15" customHeight="1">
      <c r="B49" s="131"/>
      <c r="C49" s="132"/>
      <c r="D49" s="132"/>
      <c r="E49" s="132"/>
      <c r="F49" s="132"/>
      <c r="G49" s="132"/>
      <c r="H49" s="5" t="s">
        <v>20</v>
      </c>
      <c r="I49" s="22"/>
      <c r="J49" s="22"/>
      <c r="K49" s="23"/>
      <c r="L49" s="118"/>
      <c r="M49" s="120"/>
      <c r="N49" s="39"/>
      <c r="O49" s="40" t="s">
        <v>4</v>
      </c>
      <c r="P49" s="69"/>
      <c r="Q49" s="69"/>
      <c r="R49" s="69"/>
      <c r="S49" s="191" t="s">
        <v>4</v>
      </c>
      <c r="T49" s="54"/>
      <c r="U49" s="55"/>
      <c r="V49" s="55"/>
      <c r="W49" s="126"/>
      <c r="X49" s="58" t="s">
        <v>5</v>
      </c>
      <c r="Y49" s="6"/>
      <c r="Z49" s="135"/>
      <c r="AA49" s="135"/>
      <c r="AB49" s="136"/>
      <c r="AC49" s="117"/>
      <c r="AD49" s="112"/>
      <c r="AE49" s="112"/>
      <c r="AF49" s="113"/>
      <c r="AG49" s="131"/>
      <c r="AH49" s="132"/>
      <c r="AI49" s="7" t="s">
        <v>4</v>
      </c>
      <c r="AJ49" s="131"/>
      <c r="AK49" s="132"/>
      <c r="AL49" s="7" t="s">
        <v>21</v>
      </c>
      <c r="AM49" s="131"/>
      <c r="AN49" s="132"/>
      <c r="AO49" s="7" t="s">
        <v>21</v>
      </c>
      <c r="AP49" s="131"/>
      <c r="AQ49" s="132"/>
      <c r="AR49" s="132"/>
      <c r="AS49" s="132"/>
      <c r="AT49" s="53"/>
      <c r="AU49" s="52"/>
      <c r="AV49" s="43"/>
      <c r="AW49" s="63"/>
    </row>
    <row r="50" spans="2:49" ht="15" customHeight="1">
      <c r="B50" s="11"/>
      <c r="C50" s="134" t="s">
        <v>1</v>
      </c>
      <c r="D50" s="12"/>
      <c r="E50" s="134" t="s">
        <v>2</v>
      </c>
      <c r="F50" s="12"/>
      <c r="G50" s="134" t="s">
        <v>3</v>
      </c>
      <c r="H50" s="309"/>
      <c r="I50" s="310"/>
      <c r="J50" s="310"/>
      <c r="K50" s="311"/>
      <c r="L50" s="352"/>
      <c r="M50" s="353"/>
      <c r="N50" s="353"/>
      <c r="O50" s="56"/>
      <c r="P50" s="356" t="str">
        <f>IF(F50="","",P47+L50)</f>
        <v/>
      </c>
      <c r="Q50" s="357"/>
      <c r="R50" s="357"/>
      <c r="S50" s="46"/>
      <c r="T50" s="387"/>
      <c r="U50" s="388"/>
      <c r="V50" s="388"/>
      <c r="W50" s="103"/>
      <c r="X50" s="391"/>
      <c r="Y50" s="392"/>
      <c r="Z50" s="392"/>
      <c r="AA50" s="392"/>
      <c r="AB50" s="38"/>
      <c r="AC50" s="395" t="str">
        <f>IF(F50="","",AC47+T50+X50)</f>
        <v/>
      </c>
      <c r="AD50" s="396"/>
      <c r="AE50" s="396"/>
      <c r="AF50" s="45"/>
      <c r="AG50" s="375" t="str">
        <f>IF(F50="","",P50-AC50)</f>
        <v/>
      </c>
      <c r="AH50" s="376"/>
      <c r="AI50" s="377"/>
      <c r="AJ50" s="381"/>
      <c r="AK50" s="382"/>
      <c r="AL50" s="383"/>
      <c r="AM50" s="381"/>
      <c r="AN50" s="382"/>
      <c r="AO50" s="383"/>
      <c r="AP50" s="11"/>
      <c r="AQ50" s="134" t="s">
        <v>25</v>
      </c>
      <c r="AR50" s="12"/>
      <c r="AS50" s="134" t="s">
        <v>26</v>
      </c>
      <c r="AT50" s="13"/>
      <c r="AU50" s="67"/>
      <c r="AV50" s="50"/>
      <c r="AW50" s="51"/>
    </row>
    <row r="51" spans="2:49" ht="15" customHeight="1" thickBot="1">
      <c r="B51" s="220"/>
      <c r="C51" s="221"/>
      <c r="D51" s="221"/>
      <c r="E51" s="221"/>
      <c r="F51" s="221"/>
      <c r="G51" s="221"/>
      <c r="H51" s="312"/>
      <c r="I51" s="313"/>
      <c r="J51" s="313"/>
      <c r="K51" s="314"/>
      <c r="L51" s="352"/>
      <c r="M51" s="353"/>
      <c r="N51" s="353"/>
      <c r="O51" s="56"/>
      <c r="P51" s="450"/>
      <c r="Q51" s="357"/>
      <c r="R51" s="357"/>
      <c r="S51" s="46"/>
      <c r="T51" s="387"/>
      <c r="U51" s="388"/>
      <c r="V51" s="388"/>
      <c r="W51" s="207" t="s">
        <v>4</v>
      </c>
      <c r="X51" s="451"/>
      <c r="Y51" s="452"/>
      <c r="Z51" s="452"/>
      <c r="AA51" s="452"/>
      <c r="AB51" s="208" t="s">
        <v>4</v>
      </c>
      <c r="AC51" s="395"/>
      <c r="AD51" s="396"/>
      <c r="AE51" s="396"/>
      <c r="AF51" s="238" t="s">
        <v>4</v>
      </c>
      <c r="AG51" s="375"/>
      <c r="AH51" s="376"/>
      <c r="AI51" s="377"/>
      <c r="AJ51" s="381"/>
      <c r="AK51" s="382"/>
      <c r="AL51" s="383"/>
      <c r="AM51" s="381"/>
      <c r="AN51" s="382"/>
      <c r="AO51" s="383"/>
      <c r="AP51" s="220"/>
      <c r="AQ51" s="221"/>
      <c r="AR51" s="221"/>
      <c r="AS51" s="221"/>
      <c r="AT51" s="221"/>
      <c r="AU51" s="220"/>
      <c r="AV51" s="50"/>
      <c r="AW51" s="51"/>
    </row>
    <row r="52" spans="2:49" ht="15" customHeight="1">
      <c r="B52" s="318" t="s">
        <v>34</v>
      </c>
      <c r="C52" s="319"/>
      <c r="D52" s="319"/>
      <c r="E52" s="319"/>
      <c r="F52" s="319"/>
      <c r="G52" s="320"/>
      <c r="H52" s="332"/>
      <c r="I52" s="333"/>
      <c r="J52" s="333"/>
      <c r="K52" s="334"/>
      <c r="L52" s="177"/>
      <c r="M52" s="175"/>
      <c r="N52" s="175"/>
      <c r="O52" s="10" t="s">
        <v>4</v>
      </c>
      <c r="P52" s="458" t="s">
        <v>40</v>
      </c>
      <c r="Q52" s="459"/>
      <c r="R52" s="217"/>
      <c r="S52" s="196"/>
      <c r="T52" s="178"/>
      <c r="U52" s="68"/>
      <c r="V52" s="179"/>
      <c r="W52" s="196" t="s">
        <v>4</v>
      </c>
      <c r="X52" s="180"/>
      <c r="Y52" s="222"/>
      <c r="Z52" s="222"/>
      <c r="AA52" s="222"/>
      <c r="AB52" s="10" t="s">
        <v>4</v>
      </c>
      <c r="AC52" s="20"/>
      <c r="AD52" s="20"/>
      <c r="AE52" s="20"/>
      <c r="AF52" s="196" t="s">
        <v>4</v>
      </c>
      <c r="AG52" s="197"/>
      <c r="AH52" s="198"/>
      <c r="AI52" s="237" t="s">
        <v>51</v>
      </c>
      <c r="AJ52" s="204" t="s">
        <v>40</v>
      </c>
      <c r="AK52" s="25"/>
      <c r="AL52" s="26"/>
      <c r="AM52" s="181" t="s">
        <v>40</v>
      </c>
      <c r="AN52" s="25"/>
      <c r="AO52" s="26"/>
      <c r="AP52" s="25"/>
      <c r="AQ52" s="71"/>
      <c r="AR52" s="71"/>
      <c r="AS52" s="71"/>
      <c r="AT52" s="75"/>
      <c r="AU52" s="71"/>
      <c r="AV52" s="401" t="str">
        <f>IF(SUM(AW21,AW24,AW27,AW30,AW33,AW36,AW39,AW42,AW45,AW48,AW51,)=0,"",SUM(AW21,AW24,AW27,AW30,AW33,AW36,AW39,AW42,AW45,AW48,AW51,))</f>
        <v/>
      </c>
      <c r="AW52" s="402"/>
    </row>
    <row r="53" spans="2:49" ht="15" customHeight="1">
      <c r="B53" s="321"/>
      <c r="C53" s="322"/>
      <c r="D53" s="322"/>
      <c r="E53" s="322"/>
      <c r="F53" s="322"/>
      <c r="G53" s="323"/>
      <c r="H53" s="335"/>
      <c r="I53" s="336"/>
      <c r="J53" s="336"/>
      <c r="K53" s="337"/>
      <c r="L53" s="182" t="s">
        <v>40</v>
      </c>
      <c r="M53" s="366">
        <f>IF(SUM(L20,L23,L26,L29,L32,L35,L38,L41,L44,L47,L50,)=0,0,SUM(L20,L23,L26,L29,L32,L35,L38,L41,L44,L47,L50,))</f>
        <v>0</v>
      </c>
      <c r="N53" s="366"/>
      <c r="O53" s="239"/>
      <c r="P53" s="462">
        <f>IF(M53=0,0,M53)</f>
        <v>0</v>
      </c>
      <c r="Q53" s="463"/>
      <c r="R53" s="463"/>
      <c r="S53" s="191" t="s">
        <v>4</v>
      </c>
      <c r="T53" s="214" t="s">
        <v>40</v>
      </c>
      <c r="U53" s="367">
        <f>SUM(T20,T23,T26,T29,T32,T35,T38,T41,T44,T47,T50)</f>
        <v>0</v>
      </c>
      <c r="V53" s="367"/>
      <c r="W53" s="367"/>
      <c r="X53" s="219" t="s">
        <v>40</v>
      </c>
      <c r="Y53" s="367">
        <f>SUM(X20,X23,X26,X29,X32,X35,X38,X41,X44,X47,X50,)</f>
        <v>0</v>
      </c>
      <c r="Z53" s="367"/>
      <c r="AA53" s="367"/>
      <c r="AB53" s="223"/>
      <c r="AC53" s="224" t="s">
        <v>53</v>
      </c>
      <c r="AD53" s="456">
        <f>U53+Y53</f>
        <v>0</v>
      </c>
      <c r="AE53" s="456"/>
      <c r="AF53" s="457"/>
      <c r="AG53" s="266" t="str">
        <f>AG50</f>
        <v/>
      </c>
      <c r="AH53" s="267"/>
      <c r="AI53" s="267"/>
      <c r="AJ53" s="328">
        <f>IF(SUM(AJ20,AJ23,AJ26,AJ29,AJ32,AJ35,AJ38,AJ41,AJ44,AJ47,AJ50,)=0,0,SUM(AJ20,AJ23,AJ26,AJ29,AJ32,AJ35,AJ38,AJ41,AJ44,AJ47,AJ50,))</f>
        <v>0</v>
      </c>
      <c r="AK53" s="329"/>
      <c r="AL53" s="29" t="s">
        <v>21</v>
      </c>
      <c r="AM53" s="329">
        <f>IF(SUM(AM20,AM23,AM26,AM29,AM32,AM35,AM38,AM41,AM44,AM47,AM50,)=0,0,SUM(AM20,AM23,AM26,AM29,AM32,AM35,AM38,AM41,AM44,AM47,AM50,))</f>
        <v>0</v>
      </c>
      <c r="AN53" s="329"/>
      <c r="AO53" s="29" t="s">
        <v>21</v>
      </c>
      <c r="AP53" s="147"/>
      <c r="AQ53" s="72"/>
      <c r="AR53" s="72"/>
      <c r="AS53" s="72"/>
      <c r="AT53" s="76"/>
      <c r="AU53" s="72"/>
      <c r="AV53" s="403"/>
      <c r="AW53" s="404"/>
    </row>
    <row r="54" spans="2:49" ht="15" customHeight="1">
      <c r="B54" s="321"/>
      <c r="C54" s="322"/>
      <c r="D54" s="322"/>
      <c r="E54" s="322"/>
      <c r="F54" s="322"/>
      <c r="G54" s="323"/>
      <c r="H54" s="335"/>
      <c r="I54" s="336"/>
      <c r="J54" s="336"/>
      <c r="K54" s="337"/>
      <c r="L54" s="183" t="s">
        <v>41</v>
      </c>
      <c r="M54" s="417">
        <f>IF(SUM(L20,L23,L26,L29,L32,L35,L38,L41,L44,L47,L50,)=0,0,SUM(L20,L23,L26,L29,L32,L35,L38,L41,L44,L47,L50,))</f>
        <v>0</v>
      </c>
      <c r="N54" s="417"/>
      <c r="O54" s="240"/>
      <c r="P54" s="464"/>
      <c r="Q54" s="465"/>
      <c r="R54" s="465"/>
      <c r="S54" s="215"/>
      <c r="T54" s="184" t="s">
        <v>41</v>
      </c>
      <c r="U54" s="418">
        <f>SUM(T20,T23,T26,T29,T32,T35,T38,T41,T44,T47,T50,)</f>
        <v>0</v>
      </c>
      <c r="V54" s="418"/>
      <c r="W54" s="418"/>
      <c r="X54" s="225" t="s">
        <v>41</v>
      </c>
      <c r="Y54" s="418">
        <f>SUM(X20,X23,X26,X29,X32,X35,X38,X41,X44,X47,X50,)</f>
        <v>0</v>
      </c>
      <c r="Z54" s="418"/>
      <c r="AA54" s="418"/>
      <c r="AB54" s="226"/>
      <c r="AC54" s="227" t="s">
        <v>54</v>
      </c>
      <c r="AD54" s="456">
        <f>U54+Y54</f>
        <v>0</v>
      </c>
      <c r="AE54" s="456"/>
      <c r="AF54" s="457"/>
      <c r="AG54" s="266"/>
      <c r="AH54" s="267"/>
      <c r="AI54" s="267"/>
      <c r="AJ54" s="407"/>
      <c r="AK54" s="408"/>
      <c r="AL54" s="206"/>
      <c r="AM54" s="408"/>
      <c r="AN54" s="408"/>
      <c r="AO54" s="206"/>
      <c r="AP54" s="27"/>
      <c r="AQ54" s="72"/>
      <c r="AR54" s="72"/>
      <c r="AS54" s="72"/>
      <c r="AT54" s="76"/>
      <c r="AU54" s="72"/>
      <c r="AV54" s="403"/>
      <c r="AW54" s="404"/>
    </row>
    <row r="55" spans="2:49" ht="15" customHeight="1">
      <c r="B55" s="321"/>
      <c r="C55" s="322"/>
      <c r="D55" s="322"/>
      <c r="E55" s="322"/>
      <c r="F55" s="322"/>
      <c r="G55" s="323"/>
      <c r="H55" s="335"/>
      <c r="I55" s="336"/>
      <c r="J55" s="336"/>
      <c r="K55" s="337"/>
      <c r="L55" s="8"/>
      <c r="M55" s="241"/>
      <c r="N55" s="242"/>
      <c r="O55" s="243" t="s">
        <v>17</v>
      </c>
      <c r="P55" s="460" t="s">
        <v>55</v>
      </c>
      <c r="Q55" s="461"/>
      <c r="R55" s="244"/>
      <c r="S55" s="191"/>
      <c r="T55" s="185"/>
      <c r="U55" s="245"/>
      <c r="V55" s="246"/>
      <c r="W55" s="247" t="s">
        <v>17</v>
      </c>
      <c r="X55" s="176"/>
      <c r="Y55" s="246"/>
      <c r="Z55" s="246"/>
      <c r="AA55" s="246"/>
      <c r="AB55" s="191" t="s">
        <v>17</v>
      </c>
      <c r="AC55" s="209"/>
      <c r="AD55" s="248"/>
      <c r="AE55" s="248"/>
      <c r="AF55" s="249" t="s">
        <v>52</v>
      </c>
      <c r="AG55" s="266"/>
      <c r="AH55" s="267"/>
      <c r="AI55" s="267"/>
      <c r="AJ55" s="186" t="s">
        <v>41</v>
      </c>
      <c r="AK55" s="27"/>
      <c r="AL55" s="28"/>
      <c r="AM55" s="183" t="s">
        <v>40</v>
      </c>
      <c r="AN55" s="27"/>
      <c r="AO55" s="28"/>
      <c r="AP55" s="169"/>
      <c r="AQ55" s="72"/>
      <c r="AR55" s="72"/>
      <c r="AS55" s="72"/>
      <c r="AT55" s="76"/>
      <c r="AU55" s="72"/>
      <c r="AV55" s="403"/>
      <c r="AW55" s="404"/>
    </row>
    <row r="56" spans="2:49" ht="15" customHeight="1">
      <c r="B56" s="321"/>
      <c r="C56" s="322"/>
      <c r="D56" s="322"/>
      <c r="E56" s="322"/>
      <c r="F56" s="322"/>
      <c r="G56" s="323"/>
      <c r="H56" s="335"/>
      <c r="I56" s="336"/>
      <c r="J56" s="336"/>
      <c r="K56" s="337"/>
      <c r="L56" s="182" t="s">
        <v>40</v>
      </c>
      <c r="M56" s="303">
        <f>IF(M53=0,0,M53*320)</f>
        <v>0</v>
      </c>
      <c r="N56" s="303"/>
      <c r="O56" s="304"/>
      <c r="P56" s="462">
        <f>IF(M54=0,0,M54)</f>
        <v>0</v>
      </c>
      <c r="Q56" s="463"/>
      <c r="R56" s="463"/>
      <c r="S56" s="216" t="s">
        <v>56</v>
      </c>
      <c r="T56" s="182" t="s">
        <v>40</v>
      </c>
      <c r="U56" s="399">
        <f>IF(U53=0,0,U53*320)</f>
        <v>0</v>
      </c>
      <c r="V56" s="399"/>
      <c r="W56" s="399"/>
      <c r="X56" s="219" t="s">
        <v>40</v>
      </c>
      <c r="Y56" s="399">
        <f>IF(Y53=0,0,Y53*320)</f>
        <v>0</v>
      </c>
      <c r="Z56" s="399"/>
      <c r="AA56" s="399"/>
      <c r="AB56" s="146"/>
      <c r="AC56" s="224" t="s">
        <v>53</v>
      </c>
      <c r="AD56" s="456">
        <f>AD53*320</f>
        <v>0</v>
      </c>
      <c r="AE56" s="456"/>
      <c r="AF56" s="457"/>
      <c r="AG56" s="199"/>
      <c r="AH56" s="50"/>
      <c r="AI56" s="50"/>
      <c r="AJ56" s="328">
        <f>AJ53</f>
        <v>0</v>
      </c>
      <c r="AK56" s="329"/>
      <c r="AL56" s="29" t="s">
        <v>21</v>
      </c>
      <c r="AM56" s="454">
        <f>AM53</f>
        <v>0</v>
      </c>
      <c r="AN56" s="454"/>
      <c r="AO56" s="29" t="s">
        <v>21</v>
      </c>
      <c r="AP56" s="169"/>
      <c r="AQ56" s="72"/>
      <c r="AR56" s="72"/>
      <c r="AS56" s="72"/>
      <c r="AT56" s="76"/>
      <c r="AU56" s="72"/>
      <c r="AV56" s="403"/>
      <c r="AW56" s="404"/>
    </row>
    <row r="57" spans="2:49" ht="15" customHeight="1" thickBot="1">
      <c r="B57" s="324"/>
      <c r="C57" s="325"/>
      <c r="D57" s="325"/>
      <c r="E57" s="325"/>
      <c r="F57" s="325"/>
      <c r="G57" s="326"/>
      <c r="H57" s="338"/>
      <c r="I57" s="339"/>
      <c r="J57" s="339"/>
      <c r="K57" s="340"/>
      <c r="L57" s="187" t="s">
        <v>41</v>
      </c>
      <c r="M57" s="305">
        <f>IF(M53=0,0,M53*320)</f>
        <v>0</v>
      </c>
      <c r="N57" s="305"/>
      <c r="O57" s="306"/>
      <c r="P57" s="466"/>
      <c r="Q57" s="467"/>
      <c r="R57" s="467"/>
      <c r="S57" s="213"/>
      <c r="T57" s="188" t="s">
        <v>41</v>
      </c>
      <c r="U57" s="453">
        <f>IF(U54=0,0,U54*320)</f>
        <v>0</v>
      </c>
      <c r="V57" s="453"/>
      <c r="W57" s="453"/>
      <c r="X57" s="228" t="s">
        <v>41</v>
      </c>
      <c r="Y57" s="453">
        <f>IF(Y54=0,0,Y54*320)</f>
        <v>0</v>
      </c>
      <c r="Z57" s="453"/>
      <c r="AA57" s="453"/>
      <c r="AB57" s="229"/>
      <c r="AC57" s="230" t="s">
        <v>54</v>
      </c>
      <c r="AD57" s="453">
        <f>AD54*320</f>
        <v>0</v>
      </c>
      <c r="AE57" s="453"/>
      <c r="AF57" s="453"/>
      <c r="AG57" s="200"/>
      <c r="AH57" s="201"/>
      <c r="AI57" s="201"/>
      <c r="AJ57" s="330"/>
      <c r="AK57" s="331"/>
      <c r="AL57" s="150"/>
      <c r="AM57" s="455"/>
      <c r="AN57" s="455"/>
      <c r="AO57" s="150"/>
      <c r="AP57" s="170"/>
      <c r="AQ57" s="74"/>
      <c r="AR57" s="74"/>
      <c r="AS57" s="74"/>
      <c r="AT57" s="77"/>
      <c r="AU57" s="74"/>
      <c r="AV57" s="405"/>
      <c r="AW57" s="406"/>
    </row>
    <row r="58" spans="2:49" ht="14.25" customHeight="1">
      <c r="B58" s="127"/>
      <c r="C58" s="127"/>
      <c r="D58" s="127"/>
      <c r="E58" s="127"/>
      <c r="F58" s="127"/>
      <c r="G58" s="127"/>
      <c r="H58" s="137"/>
      <c r="I58" s="137"/>
      <c r="J58" s="137"/>
      <c r="K58" s="137"/>
      <c r="L58" s="137"/>
      <c r="M58" s="137"/>
      <c r="N58" s="137"/>
      <c r="O58" s="137"/>
      <c r="P58" s="137"/>
      <c r="Q58" s="137"/>
      <c r="R58" s="137"/>
      <c r="S58" s="137"/>
      <c r="T58" s="137"/>
      <c r="U58" s="134"/>
      <c r="V58" s="134"/>
      <c r="W58" s="134"/>
      <c r="X58" s="134"/>
      <c r="Y58" s="134"/>
      <c r="Z58" s="134"/>
      <c r="AA58" s="134"/>
      <c r="AB58" s="137"/>
      <c r="AC58" s="137"/>
      <c r="AD58" s="137"/>
      <c r="AE58" s="137"/>
      <c r="AF58" s="137"/>
      <c r="AG58" s="134"/>
      <c r="AH58" s="134"/>
      <c r="AI58" s="203"/>
      <c r="AJ58" s="203"/>
      <c r="AK58" s="210"/>
      <c r="AL58" s="211"/>
      <c r="AM58" s="211"/>
      <c r="AN58" s="14"/>
      <c r="AO58" s="14"/>
      <c r="AP58" s="14"/>
      <c r="AQ58" s="13"/>
      <c r="AR58" s="13"/>
      <c r="AS58" s="134"/>
      <c r="AT58" s="134"/>
      <c r="AU58" s="134"/>
      <c r="AV58" s="124"/>
      <c r="AW58" s="124"/>
    </row>
    <row r="59" spans="2:49">
      <c r="F59" s="275" t="s">
        <v>46</v>
      </c>
      <c r="G59" s="265"/>
      <c r="H59" s="171"/>
      <c r="I59" s="172"/>
      <c r="J59" s="173"/>
      <c r="K59" t="s">
        <v>47</v>
      </c>
      <c r="AG59" s="212"/>
    </row>
    <row r="60" spans="2:49">
      <c r="F60" s="275" t="s">
        <v>48</v>
      </c>
      <c r="G60" s="275"/>
      <c r="H60" s="107" t="s">
        <v>64</v>
      </c>
      <c r="K60" s="174"/>
    </row>
    <row r="61" spans="2:49">
      <c r="B61" t="s">
        <v>49</v>
      </c>
    </row>
    <row r="62" spans="2:49" ht="22.5" customHeight="1">
      <c r="B62" s="285" t="s">
        <v>58</v>
      </c>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row>
    <row r="63" spans="2:49" ht="24.95" customHeight="1">
      <c r="B63" s="286" t="s">
        <v>18</v>
      </c>
      <c r="C63" s="286"/>
      <c r="D63" s="286"/>
      <c r="E63" s="286"/>
      <c r="F63" s="286"/>
      <c r="G63" s="286"/>
      <c r="H63" s="3"/>
      <c r="I63" s="341" t="str">
        <f>IF($I$3="","",$I$3)</f>
        <v/>
      </c>
      <c r="J63" s="341"/>
      <c r="K63" s="341"/>
      <c r="L63" s="341"/>
      <c r="M63" s="341"/>
      <c r="N63" s="341"/>
      <c r="O63" s="341"/>
      <c r="P63" s="341"/>
      <c r="Q63" s="341"/>
      <c r="R63" s="341"/>
      <c r="S63" s="341"/>
      <c r="T63" s="141"/>
      <c r="U63" s="141"/>
      <c r="V63" s="141"/>
      <c r="W63" s="141"/>
    </row>
    <row r="64" spans="2:49" ht="29.25" customHeight="1">
      <c r="B64" s="307" t="s">
        <v>50</v>
      </c>
      <c r="C64" s="307"/>
      <c r="D64" s="307"/>
      <c r="E64" s="307"/>
      <c r="F64" s="307"/>
      <c r="G64" s="307"/>
      <c r="H64" s="18"/>
      <c r="I64" s="308" t="str">
        <f>IF($I$4="","",$I$4)</f>
        <v/>
      </c>
      <c r="J64" s="308"/>
      <c r="K64" s="308"/>
      <c r="L64" s="308"/>
      <c r="M64" s="308"/>
      <c r="N64" s="308"/>
      <c r="O64" s="308"/>
      <c r="P64" s="308"/>
      <c r="Q64" s="308"/>
      <c r="R64" s="308"/>
      <c r="S64" s="308"/>
      <c r="T64" s="193"/>
      <c r="U64" s="193"/>
      <c r="V64" s="193"/>
      <c r="W64" s="193"/>
      <c r="AJ64" s="106"/>
      <c r="AK64" s="107"/>
      <c r="AL64" s="107"/>
      <c r="AM64" s="107"/>
      <c r="AN64" s="107"/>
      <c r="AO64" s="107"/>
      <c r="AP64" s="107"/>
      <c r="AQ64" s="107"/>
      <c r="AR64" s="107"/>
      <c r="AS64" s="107"/>
      <c r="AT64" s="107"/>
      <c r="AU64" s="107"/>
      <c r="AV64" s="107"/>
      <c r="AW64" s="107"/>
    </row>
    <row r="65" spans="2:49" ht="30" customHeight="1">
      <c r="B65" s="327" t="s">
        <v>23</v>
      </c>
      <c r="C65" s="327"/>
      <c r="D65" s="327"/>
      <c r="E65" s="327"/>
      <c r="F65" s="327"/>
      <c r="G65" s="327"/>
      <c r="H65" s="18"/>
      <c r="I65" s="276" t="str">
        <f>IF($I$5="","",$I$5)</f>
        <v/>
      </c>
      <c r="J65" s="276"/>
      <c r="K65" s="276"/>
      <c r="L65" s="276"/>
      <c r="M65" s="276"/>
      <c r="N65" s="276"/>
      <c r="O65" s="276"/>
      <c r="P65" s="276"/>
      <c r="Q65" s="276"/>
      <c r="R65" s="276"/>
      <c r="S65" s="276"/>
      <c r="T65" s="141"/>
      <c r="U65" s="141"/>
      <c r="V65" s="141"/>
      <c r="W65" s="141"/>
    </row>
    <row r="66" spans="2:49" ht="12" customHeight="1" thickBot="1">
      <c r="AJ66" s="3"/>
      <c r="AK66" s="3"/>
    </row>
    <row r="67" spans="2:49" ht="18" customHeight="1">
      <c r="B67" s="277" t="s">
        <v>14</v>
      </c>
      <c r="C67" s="278"/>
      <c r="D67" s="278"/>
      <c r="E67" s="278"/>
      <c r="F67" s="278"/>
      <c r="G67" s="281" t="str">
        <f>IF($G$7="","",$G$7)</f>
        <v/>
      </c>
      <c r="H67" s="281"/>
      <c r="I67" s="281"/>
      <c r="J67" s="281"/>
      <c r="K67" s="281"/>
      <c r="L67" s="281"/>
      <c r="M67" s="281"/>
      <c r="N67" s="281"/>
      <c r="O67" s="281"/>
      <c r="P67" s="281"/>
      <c r="Q67" s="281"/>
      <c r="R67" s="281"/>
      <c r="S67" s="281"/>
      <c r="T67" s="281"/>
      <c r="U67" s="281"/>
      <c r="V67" s="281"/>
      <c r="W67" s="281"/>
      <c r="X67" s="282"/>
      <c r="Y67" s="297" t="s">
        <v>19</v>
      </c>
      <c r="Z67" s="298"/>
      <c r="AA67" s="298"/>
      <c r="AB67" s="19"/>
      <c r="AC67" s="20"/>
      <c r="AD67" s="21"/>
      <c r="AE67" s="20"/>
      <c r="AF67" s="21"/>
      <c r="AG67" s="20"/>
      <c r="AH67" s="36"/>
      <c r="AI67" s="139"/>
      <c r="AJ67" s="106"/>
      <c r="AK67" s="107"/>
      <c r="AL67" s="108"/>
      <c r="AM67" s="108"/>
      <c r="AN67" s="108"/>
      <c r="AO67" s="108"/>
      <c r="AP67" s="108"/>
      <c r="AQ67" s="108"/>
      <c r="AR67" s="108"/>
      <c r="AS67" s="108"/>
      <c r="AT67" s="108"/>
      <c r="AU67" s="108"/>
      <c r="AV67" s="108"/>
      <c r="AW67" s="1"/>
    </row>
    <row r="68" spans="2:49" ht="18" customHeight="1" thickBot="1">
      <c r="B68" s="279"/>
      <c r="C68" s="280"/>
      <c r="D68" s="280"/>
      <c r="E68" s="280"/>
      <c r="F68" s="280"/>
      <c r="G68" s="283"/>
      <c r="H68" s="283"/>
      <c r="I68" s="283"/>
      <c r="J68" s="283"/>
      <c r="K68" s="283"/>
      <c r="L68" s="283"/>
      <c r="M68" s="283"/>
      <c r="N68" s="283"/>
      <c r="O68" s="283"/>
      <c r="P68" s="283"/>
      <c r="Q68" s="283"/>
      <c r="R68" s="283"/>
      <c r="S68" s="283"/>
      <c r="T68" s="283"/>
      <c r="U68" s="283"/>
      <c r="V68" s="283"/>
      <c r="W68" s="283"/>
      <c r="X68" s="284"/>
      <c r="Y68" s="299"/>
      <c r="Z68" s="300"/>
      <c r="AA68" s="300"/>
      <c r="AB68" s="294" t="str">
        <f>IF($AB$8="","",$AB$8)</f>
        <v/>
      </c>
      <c r="AC68" s="294" t="str">
        <f t="shared" ref="AC68" si="0">IF(AC8="","",AC8)</f>
        <v/>
      </c>
      <c r="AD68" s="420" t="s">
        <v>59</v>
      </c>
      <c r="AE68" s="294" t="str">
        <f>IF($AE$8="","",$AE$8)</f>
        <v/>
      </c>
      <c r="AF68" s="415" t="s">
        <v>60</v>
      </c>
      <c r="AG68" s="416" t="str">
        <f>IF($AG$8="","",$AG$8)</f>
        <v/>
      </c>
      <c r="AH68" s="287" t="s">
        <v>3</v>
      </c>
      <c r="AI68" s="141"/>
      <c r="AJ68" s="147" t="s">
        <v>16</v>
      </c>
      <c r="AK68" s="148" t="s">
        <v>43</v>
      </c>
      <c r="AL68" s="147"/>
      <c r="AM68" s="147"/>
      <c r="AN68" s="147"/>
      <c r="AO68" s="147"/>
      <c r="AP68" s="147"/>
      <c r="AQ68" s="147"/>
      <c r="AR68" s="147"/>
      <c r="AS68" s="147"/>
      <c r="AT68" s="147"/>
      <c r="AU68" s="147"/>
      <c r="AV68" s="147"/>
      <c r="AW68" s="105"/>
    </row>
    <row r="69" spans="2:49" ht="18" customHeight="1">
      <c r="B69" s="288" t="s">
        <v>22</v>
      </c>
      <c r="C69" s="289"/>
      <c r="D69" s="289"/>
      <c r="E69" s="289"/>
      <c r="F69" s="289"/>
      <c r="G69" s="289"/>
      <c r="H69" s="292" t="s">
        <v>27</v>
      </c>
      <c r="I69" s="292"/>
      <c r="J69" s="292"/>
      <c r="K69" s="37"/>
      <c r="L69" s="37"/>
      <c r="M69" s="37"/>
      <c r="N69" s="24"/>
      <c r="O69" s="293" t="str">
        <f>IF($O$9="","",$O$9)</f>
        <v/>
      </c>
      <c r="P69" s="295" t="s">
        <v>59</v>
      </c>
      <c r="Q69" s="143"/>
      <c r="R69" s="293" t="str">
        <f>IF($R$9="","",$R$9)</f>
        <v/>
      </c>
      <c r="S69" s="295" t="s">
        <v>60</v>
      </c>
      <c r="T69" s="293" t="str">
        <f>IF($T$9="","",$T$9)</f>
        <v/>
      </c>
      <c r="U69" s="292" t="s">
        <v>61</v>
      </c>
      <c r="V69" s="37"/>
      <c r="W69" s="37"/>
      <c r="X69" s="15"/>
      <c r="Y69" s="299"/>
      <c r="Z69" s="300"/>
      <c r="AA69" s="300"/>
      <c r="AB69" s="294"/>
      <c r="AC69" s="294"/>
      <c r="AD69" s="420"/>
      <c r="AE69" s="294"/>
      <c r="AF69" s="415"/>
      <c r="AG69" s="416"/>
      <c r="AH69" s="287"/>
      <c r="AI69" s="141"/>
      <c r="AJ69" s="148"/>
      <c r="AK69" s="147" t="s">
        <v>36</v>
      </c>
      <c r="AL69" s="147"/>
      <c r="AM69" s="147"/>
      <c r="AN69" s="147"/>
      <c r="AO69" s="147"/>
      <c r="AP69" s="147"/>
      <c r="AQ69" s="147"/>
      <c r="AR69" s="147"/>
      <c r="AS69" s="147"/>
      <c r="AT69" s="147"/>
      <c r="AU69" s="147"/>
      <c r="AV69" s="147"/>
      <c r="AW69" s="105"/>
    </row>
    <row r="70" spans="2:49" ht="9" customHeight="1">
      <c r="B70" s="290"/>
      <c r="C70" s="291"/>
      <c r="D70" s="291"/>
      <c r="E70" s="291"/>
      <c r="F70" s="291"/>
      <c r="G70" s="291"/>
      <c r="H70" s="264"/>
      <c r="I70" s="264"/>
      <c r="J70" s="264"/>
      <c r="K70" s="141"/>
      <c r="L70" s="141"/>
      <c r="M70" s="141"/>
      <c r="N70" s="30"/>
      <c r="O70" s="294"/>
      <c r="P70" s="296"/>
      <c r="Q70" s="144"/>
      <c r="R70" s="294"/>
      <c r="S70" s="296"/>
      <c r="T70" s="294"/>
      <c r="U70" s="264"/>
      <c r="V70" s="141"/>
      <c r="W70" s="141"/>
      <c r="X70" s="16"/>
      <c r="Y70" s="299"/>
      <c r="Z70" s="300"/>
      <c r="AA70" s="300"/>
      <c r="AB70" s="35"/>
      <c r="AC70" s="122"/>
      <c r="AD70" s="13"/>
      <c r="AE70" s="142" t="s">
        <v>63</v>
      </c>
      <c r="AF70" s="141"/>
      <c r="AG70" s="123"/>
      <c r="AH70" s="16"/>
      <c r="AI70" s="141"/>
      <c r="AJ70" s="147"/>
      <c r="AK70" s="147"/>
      <c r="AL70" s="147"/>
      <c r="AM70" s="147"/>
      <c r="AN70" s="147"/>
      <c r="AO70" s="147"/>
      <c r="AP70" s="147"/>
      <c r="AQ70" s="147"/>
      <c r="AR70" s="147"/>
      <c r="AS70" s="147"/>
      <c r="AT70" s="147"/>
      <c r="AU70" s="147"/>
      <c r="AV70" s="147"/>
      <c r="AW70" s="105"/>
    </row>
    <row r="71" spans="2:49" ht="18" customHeight="1">
      <c r="B71" s="290" t="s">
        <v>12</v>
      </c>
      <c r="C71" s="291"/>
      <c r="D71" s="291"/>
      <c r="E71" s="291"/>
      <c r="F71" s="291"/>
      <c r="G71" s="141"/>
      <c r="H71" s="142"/>
      <c r="I71" s="30"/>
      <c r="J71" s="141"/>
      <c r="K71" s="141"/>
      <c r="L71" s="294" t="str">
        <f>IF($L$11="","",$L$11)</f>
        <v/>
      </c>
      <c r="M71" s="294" t="str">
        <f t="shared" ref="M71" si="1">IF(M11="","",M11)</f>
        <v/>
      </c>
      <c r="N71" s="264" t="s">
        <v>62</v>
      </c>
      <c r="O71" s="438" t="str">
        <f>IF($O$11="","",$O$11)</f>
        <v/>
      </c>
      <c r="P71" s="438" t="str">
        <f t="shared" ref="P71:T71" si="2">IF(P11="","",P11)</f>
        <v/>
      </c>
      <c r="Q71" s="438" t="str">
        <f t="shared" si="2"/>
        <v/>
      </c>
      <c r="R71" s="438" t="str">
        <f t="shared" si="2"/>
        <v/>
      </c>
      <c r="S71" s="438" t="str">
        <f t="shared" si="2"/>
        <v/>
      </c>
      <c r="T71" s="438" t="str">
        <f t="shared" si="2"/>
        <v/>
      </c>
      <c r="U71" s="31"/>
      <c r="V71" s="32"/>
      <c r="W71" s="32"/>
      <c r="X71" s="33"/>
      <c r="Y71" s="299"/>
      <c r="Z71" s="300"/>
      <c r="AA71" s="300"/>
      <c r="AB71" s="294" t="str">
        <f>IF($AB$11="","",$AB$11)</f>
        <v/>
      </c>
      <c r="AC71" s="294"/>
      <c r="AD71" s="420" t="s">
        <v>59</v>
      </c>
      <c r="AE71" s="294" t="str">
        <f>IF($AE$11="","",$AE$11)</f>
        <v/>
      </c>
      <c r="AF71" s="415" t="s">
        <v>60</v>
      </c>
      <c r="AG71" s="416" t="str">
        <f>IF($AG$11="","",$AG$11)</f>
        <v/>
      </c>
      <c r="AH71" s="287" t="s">
        <v>3</v>
      </c>
      <c r="AI71" s="141"/>
      <c r="AJ71" s="147" t="s">
        <v>16</v>
      </c>
      <c r="AK71" s="147" t="s">
        <v>37</v>
      </c>
      <c r="AL71" s="147"/>
      <c r="AM71" s="147"/>
      <c r="AN71" s="147"/>
      <c r="AO71" s="147"/>
      <c r="AP71" s="147"/>
      <c r="AQ71" s="147"/>
      <c r="AR71" s="147"/>
      <c r="AS71" s="147"/>
      <c r="AT71" s="147"/>
      <c r="AU71" s="147"/>
      <c r="AV71" s="147"/>
      <c r="AW71" s="110"/>
    </row>
    <row r="72" spans="2:49" ht="8.25" customHeight="1">
      <c r="B72" s="290"/>
      <c r="C72" s="291"/>
      <c r="D72" s="291"/>
      <c r="E72" s="291"/>
      <c r="F72" s="291"/>
      <c r="G72" s="141"/>
      <c r="H72" s="142"/>
      <c r="I72" s="30"/>
      <c r="J72" s="141"/>
      <c r="K72" s="141"/>
      <c r="L72" s="294"/>
      <c r="M72" s="294"/>
      <c r="N72" s="264"/>
      <c r="O72" s="438"/>
      <c r="P72" s="438"/>
      <c r="Q72" s="438"/>
      <c r="R72" s="438"/>
      <c r="S72" s="438"/>
      <c r="T72" s="438"/>
      <c r="U72" s="31"/>
      <c r="V72" s="32"/>
      <c r="W72" s="32"/>
      <c r="X72" s="33"/>
      <c r="Y72" s="299"/>
      <c r="Z72" s="300"/>
      <c r="AA72" s="300"/>
      <c r="AB72" s="294"/>
      <c r="AC72" s="294"/>
      <c r="AD72" s="420"/>
      <c r="AE72" s="294"/>
      <c r="AF72" s="415"/>
      <c r="AG72" s="416"/>
      <c r="AH72" s="287"/>
      <c r="AI72" s="141"/>
      <c r="AJ72" s="149"/>
      <c r="AK72" s="433" t="s">
        <v>38</v>
      </c>
      <c r="AL72" s="256"/>
      <c r="AM72" s="256"/>
      <c r="AN72" s="256"/>
      <c r="AO72" s="256"/>
      <c r="AP72" s="256"/>
      <c r="AQ72" s="256"/>
      <c r="AR72" s="256"/>
      <c r="AS72" s="256"/>
      <c r="AT72" s="256"/>
      <c r="AU72" s="256"/>
      <c r="AV72" s="256"/>
      <c r="AW72" s="110"/>
    </row>
    <row r="73" spans="2:49" ht="9.75" customHeight="1">
      <c r="B73" s="255" t="s">
        <v>24</v>
      </c>
      <c r="C73" s="256"/>
      <c r="D73" s="256"/>
      <c r="E73" s="256"/>
      <c r="F73" s="256"/>
      <c r="G73" s="256"/>
      <c r="H73" s="256"/>
      <c r="I73" s="256"/>
      <c r="J73" s="141"/>
      <c r="K73" s="141"/>
      <c r="L73" s="141"/>
      <c r="M73" s="259" t="str">
        <f>IF($M$13="","",$M$13)</f>
        <v/>
      </c>
      <c r="N73" s="259" t="str">
        <f t="shared" ref="N73:X73" si="3">IF(N13="","",N13)</f>
        <v/>
      </c>
      <c r="O73" s="259" t="str">
        <f t="shared" si="3"/>
        <v/>
      </c>
      <c r="P73" s="259" t="str">
        <f t="shared" si="3"/>
        <v/>
      </c>
      <c r="Q73" s="259" t="str">
        <f t="shared" si="3"/>
        <v/>
      </c>
      <c r="R73" s="259" t="str">
        <f t="shared" si="3"/>
        <v/>
      </c>
      <c r="S73" s="259" t="str">
        <f t="shared" si="3"/>
        <v/>
      </c>
      <c r="T73" s="259" t="str">
        <f t="shared" si="3"/>
        <v/>
      </c>
      <c r="U73" s="259" t="str">
        <f t="shared" si="3"/>
        <v/>
      </c>
      <c r="V73" s="259" t="str">
        <f t="shared" si="3"/>
        <v/>
      </c>
      <c r="W73" s="259" t="str">
        <f t="shared" si="3"/>
        <v/>
      </c>
      <c r="X73" s="260" t="str">
        <f t="shared" si="3"/>
        <v/>
      </c>
      <c r="Y73" s="299"/>
      <c r="Z73" s="300"/>
      <c r="AA73" s="300"/>
      <c r="AB73" s="294"/>
      <c r="AC73" s="294"/>
      <c r="AD73" s="420"/>
      <c r="AE73" s="294"/>
      <c r="AF73" s="415"/>
      <c r="AG73" s="416"/>
      <c r="AH73" s="287"/>
      <c r="AI73" s="141"/>
      <c r="AJ73" s="149"/>
      <c r="AK73" s="256"/>
      <c r="AL73" s="256"/>
      <c r="AM73" s="256"/>
      <c r="AN73" s="256"/>
      <c r="AO73" s="256"/>
      <c r="AP73" s="256"/>
      <c r="AQ73" s="256"/>
      <c r="AR73" s="256"/>
      <c r="AS73" s="256"/>
      <c r="AT73" s="256"/>
      <c r="AU73" s="256"/>
      <c r="AV73" s="256"/>
      <c r="AW73" s="110"/>
    </row>
    <row r="74" spans="2:49" ht="18" customHeight="1" thickBot="1">
      <c r="B74" s="257"/>
      <c r="C74" s="258"/>
      <c r="D74" s="258"/>
      <c r="E74" s="258"/>
      <c r="F74" s="258"/>
      <c r="G74" s="258"/>
      <c r="H74" s="258"/>
      <c r="I74" s="258"/>
      <c r="J74" s="34"/>
      <c r="K74" s="34"/>
      <c r="L74" s="34"/>
      <c r="M74" s="261"/>
      <c r="N74" s="261"/>
      <c r="O74" s="261"/>
      <c r="P74" s="261"/>
      <c r="Q74" s="261"/>
      <c r="R74" s="261"/>
      <c r="S74" s="261"/>
      <c r="T74" s="261"/>
      <c r="U74" s="261"/>
      <c r="V74" s="261"/>
      <c r="W74" s="261"/>
      <c r="X74" s="262"/>
      <c r="Y74" s="301"/>
      <c r="Z74" s="302"/>
      <c r="AA74" s="302"/>
      <c r="AB74" s="34"/>
      <c r="AC74" s="34"/>
      <c r="AD74" s="34"/>
      <c r="AE74" s="34"/>
      <c r="AF74" s="34"/>
      <c r="AG74" s="34"/>
      <c r="AH74" s="17"/>
      <c r="AI74" s="3"/>
      <c r="AJ74" s="109"/>
      <c r="AK74" s="109"/>
      <c r="AL74" s="109"/>
      <c r="AM74" s="109"/>
      <c r="AN74" s="109"/>
      <c r="AO74" s="109"/>
      <c r="AP74" s="109"/>
      <c r="AQ74" s="109"/>
      <c r="AR74" s="109"/>
      <c r="AS74" s="109"/>
      <c r="AT74" s="109"/>
      <c r="AU74" s="109"/>
      <c r="AV74" s="109"/>
      <c r="AW74" s="111"/>
    </row>
    <row r="75" spans="2:49" ht="15.95" customHeight="1">
      <c r="B75" s="263" t="s">
        <v>0</v>
      </c>
      <c r="C75" s="264"/>
      <c r="D75" s="264"/>
      <c r="E75" s="264"/>
      <c r="F75" s="264"/>
      <c r="G75" s="265"/>
      <c r="H75" s="445" t="s">
        <v>32</v>
      </c>
      <c r="I75" s="446"/>
      <c r="J75" s="446"/>
      <c r="K75" s="446"/>
      <c r="L75" s="446"/>
      <c r="M75" s="446"/>
      <c r="N75" s="446"/>
      <c r="O75" s="446"/>
      <c r="P75" s="446"/>
      <c r="Q75" s="446"/>
      <c r="R75" s="446"/>
      <c r="S75" s="447"/>
      <c r="T75" s="445" t="s">
        <v>11</v>
      </c>
      <c r="U75" s="446"/>
      <c r="V75" s="446"/>
      <c r="W75" s="446"/>
      <c r="X75" s="446"/>
      <c r="Y75" s="446"/>
      <c r="Z75" s="446"/>
      <c r="AA75" s="446"/>
      <c r="AB75" s="446"/>
      <c r="AC75" s="446"/>
      <c r="AD75" s="446"/>
      <c r="AE75" s="446"/>
      <c r="AF75" s="447"/>
      <c r="AG75" s="263" t="s">
        <v>10</v>
      </c>
      <c r="AH75" s="264"/>
      <c r="AI75" s="265"/>
      <c r="AJ75" s="439" t="s">
        <v>39</v>
      </c>
      <c r="AK75" s="440"/>
      <c r="AL75" s="440"/>
      <c r="AM75" s="440"/>
      <c r="AN75" s="440"/>
      <c r="AO75" s="440"/>
      <c r="AP75" s="440"/>
      <c r="AQ75" s="440"/>
      <c r="AR75" s="440"/>
      <c r="AS75" s="440"/>
      <c r="AT75" s="441"/>
      <c r="AU75" s="421" t="s">
        <v>31</v>
      </c>
      <c r="AV75" s="422"/>
      <c r="AW75" s="423"/>
    </row>
    <row r="76" spans="2:49" ht="15.95" customHeight="1">
      <c r="B76" s="427" t="s">
        <v>6</v>
      </c>
      <c r="C76" s="428"/>
      <c r="D76" s="428"/>
      <c r="E76" s="428"/>
      <c r="F76" s="428"/>
      <c r="G76" s="429"/>
      <c r="H76" s="430" t="s">
        <v>33</v>
      </c>
      <c r="I76" s="431"/>
      <c r="J76" s="431"/>
      <c r="K76" s="431"/>
      <c r="L76" s="431"/>
      <c r="M76" s="431"/>
      <c r="N76" s="431"/>
      <c r="O76" s="432"/>
      <c r="P76" s="430" t="s">
        <v>30</v>
      </c>
      <c r="Q76" s="431"/>
      <c r="R76" s="431"/>
      <c r="S76" s="432"/>
      <c r="T76" s="439" t="s">
        <v>42</v>
      </c>
      <c r="U76" s="440"/>
      <c r="V76" s="440"/>
      <c r="W76" s="441"/>
      <c r="X76" s="439" t="s">
        <v>7</v>
      </c>
      <c r="Y76" s="440"/>
      <c r="Z76" s="440"/>
      <c r="AA76" s="440"/>
      <c r="AB76" s="441"/>
      <c r="AC76" s="439" t="s">
        <v>8</v>
      </c>
      <c r="AD76" s="440"/>
      <c r="AE76" s="440"/>
      <c r="AF76" s="441"/>
      <c r="AG76" s="424" t="s">
        <v>9</v>
      </c>
      <c r="AH76" s="425"/>
      <c r="AI76" s="426"/>
      <c r="AJ76" s="442" t="s">
        <v>28</v>
      </c>
      <c r="AK76" s="443"/>
      <c r="AL76" s="444"/>
      <c r="AM76" s="442" t="s">
        <v>35</v>
      </c>
      <c r="AN76" s="443"/>
      <c r="AO76" s="444"/>
      <c r="AP76" s="439" t="s">
        <v>29</v>
      </c>
      <c r="AQ76" s="440"/>
      <c r="AR76" s="440"/>
      <c r="AS76" s="440"/>
      <c r="AT76" s="441"/>
      <c r="AU76" s="424"/>
      <c r="AV76" s="425"/>
      <c r="AW76" s="426"/>
    </row>
    <row r="77" spans="2:49" ht="15" customHeight="1">
      <c r="B77" s="468" t="s">
        <v>45</v>
      </c>
      <c r="C77" s="469"/>
      <c r="D77" s="469"/>
      <c r="E77" s="469"/>
      <c r="F77" s="469"/>
      <c r="G77" s="470"/>
      <c r="H77" s="84"/>
      <c r="I77" s="96"/>
      <c r="J77" s="96"/>
      <c r="K77" s="88"/>
      <c r="L77" s="84"/>
      <c r="M77" s="85"/>
      <c r="N77" s="96"/>
      <c r="O77" s="97"/>
      <c r="P77" s="474" t="str">
        <f>IF(P50="","",P50)</f>
        <v/>
      </c>
      <c r="Q77" s="475"/>
      <c r="R77" s="475"/>
      <c r="S77" s="7" t="s">
        <v>4</v>
      </c>
      <c r="T77" s="82"/>
      <c r="U77" s="83"/>
      <c r="V77" s="83"/>
      <c r="W77" s="83"/>
      <c r="X77" s="84"/>
      <c r="Y77" s="85"/>
      <c r="Z77" s="86"/>
      <c r="AA77" s="86"/>
      <c r="AB77" s="87"/>
      <c r="AC77" s="474" t="str">
        <f>IF(AC50="","",AC50)</f>
        <v/>
      </c>
      <c r="AD77" s="475"/>
      <c r="AE77" s="475"/>
      <c r="AF77" s="7" t="s">
        <v>4</v>
      </c>
      <c r="AG77" s="269"/>
      <c r="AH77" s="270"/>
      <c r="AI77" s="271"/>
      <c r="AJ77" s="84"/>
      <c r="AK77" s="85"/>
      <c r="AL77" s="88"/>
      <c r="AM77" s="84"/>
      <c r="AN77" s="85"/>
      <c r="AO77" s="88"/>
      <c r="AP77" s="84"/>
      <c r="AQ77" s="85"/>
      <c r="AR77" s="85"/>
      <c r="AS77" s="85"/>
      <c r="AT77" s="85"/>
      <c r="AU77" s="145"/>
      <c r="AV77" s="43"/>
      <c r="AW77" s="63"/>
    </row>
    <row r="78" spans="2:49" ht="15" customHeight="1">
      <c r="B78" s="471"/>
      <c r="C78" s="472"/>
      <c r="D78" s="472"/>
      <c r="E78" s="472"/>
      <c r="F78" s="472"/>
      <c r="G78" s="473"/>
      <c r="H78" s="91"/>
      <c r="I78" s="98"/>
      <c r="J78" s="98"/>
      <c r="K78" s="95"/>
      <c r="L78" s="91"/>
      <c r="M78" s="92"/>
      <c r="N78" s="98"/>
      <c r="O78" s="99"/>
      <c r="P78" s="476"/>
      <c r="Q78" s="477"/>
      <c r="R78" s="477"/>
      <c r="S78" s="79"/>
      <c r="T78" s="89"/>
      <c r="U78" s="90"/>
      <c r="V78" s="90"/>
      <c r="W78" s="90"/>
      <c r="X78" s="91"/>
      <c r="Y78" s="92"/>
      <c r="Z78" s="93"/>
      <c r="AA78" s="93"/>
      <c r="AB78" s="94"/>
      <c r="AC78" s="476"/>
      <c r="AD78" s="477"/>
      <c r="AE78" s="477"/>
      <c r="AF78" s="79"/>
      <c r="AG78" s="272"/>
      <c r="AH78" s="273"/>
      <c r="AI78" s="274"/>
      <c r="AJ78" s="91"/>
      <c r="AK78" s="92"/>
      <c r="AL78" s="95"/>
      <c r="AM78" s="91"/>
      <c r="AN78" s="92"/>
      <c r="AO78" s="95"/>
      <c r="AP78" s="91"/>
      <c r="AQ78" s="92"/>
      <c r="AR78" s="92"/>
      <c r="AS78" s="92"/>
      <c r="AT78" s="168"/>
      <c r="AU78" s="78"/>
      <c r="AV78" s="80"/>
      <c r="AW78" s="81"/>
    </row>
    <row r="79" spans="2:49" ht="15" customHeight="1">
      <c r="B79" s="140"/>
      <c r="C79" s="141"/>
      <c r="D79" s="141"/>
      <c r="E79" s="141"/>
      <c r="F79" s="141"/>
      <c r="G79" s="141"/>
      <c r="H79" s="58" t="s">
        <v>20</v>
      </c>
      <c r="I79" s="60"/>
      <c r="J79" s="60"/>
      <c r="K79" s="61"/>
      <c r="L79" s="157"/>
      <c r="M79" s="158"/>
      <c r="N79" s="158"/>
      <c r="O79" s="40" t="s">
        <v>4</v>
      </c>
      <c r="P79" s="55"/>
      <c r="Q79" s="55"/>
      <c r="R79" s="55"/>
      <c r="S79" s="40" t="s">
        <v>4</v>
      </c>
      <c r="T79" s="54"/>
      <c r="U79" s="55"/>
      <c r="V79" s="55"/>
      <c r="W79" s="55"/>
      <c r="X79" s="58" t="s">
        <v>5</v>
      </c>
      <c r="Y79" s="59"/>
      <c r="Z79" s="448"/>
      <c r="AA79" s="448"/>
      <c r="AB79" s="449"/>
      <c r="AC79" s="114"/>
      <c r="AD79" s="115"/>
      <c r="AE79" s="115"/>
      <c r="AF79" s="116"/>
      <c r="AG79" s="140"/>
      <c r="AH79" s="141"/>
      <c r="AI79" s="40" t="s">
        <v>4</v>
      </c>
      <c r="AJ79" s="140"/>
      <c r="AK79" s="141"/>
      <c r="AL79" s="40" t="s">
        <v>21</v>
      </c>
      <c r="AM79" s="140"/>
      <c r="AN79" s="141"/>
      <c r="AO79" s="40" t="s">
        <v>21</v>
      </c>
      <c r="AP79" s="163"/>
      <c r="AQ79" s="164"/>
      <c r="AR79" s="164"/>
      <c r="AS79" s="164"/>
      <c r="AT79" s="13"/>
      <c r="AU79" s="140"/>
      <c r="AV79" s="50"/>
      <c r="AW79" s="51"/>
    </row>
    <row r="80" spans="2:49" ht="15" customHeight="1">
      <c r="B80" s="11"/>
      <c r="C80" s="141" t="s">
        <v>1</v>
      </c>
      <c r="D80" s="12"/>
      <c r="E80" s="141" t="s">
        <v>2</v>
      </c>
      <c r="F80" s="12"/>
      <c r="G80" s="141" t="s">
        <v>3</v>
      </c>
      <c r="H80" s="309"/>
      <c r="I80" s="310"/>
      <c r="J80" s="310"/>
      <c r="K80" s="311"/>
      <c r="L80" s="352"/>
      <c r="M80" s="353"/>
      <c r="N80" s="353"/>
      <c r="O80" s="56"/>
      <c r="P80" s="356" t="str">
        <f>IF(F80="","",P77+L80)</f>
        <v/>
      </c>
      <c r="Q80" s="357"/>
      <c r="R80" s="357"/>
      <c r="S80" s="41"/>
      <c r="T80" s="369"/>
      <c r="U80" s="370"/>
      <c r="V80" s="370"/>
      <c r="W80" s="55"/>
      <c r="X80" s="373"/>
      <c r="Y80" s="374"/>
      <c r="Z80" s="374"/>
      <c r="AA80" s="374"/>
      <c r="AB80" s="38"/>
      <c r="AC80" s="356" t="str">
        <f>IF(F80="","",T80+AC77+X80)</f>
        <v/>
      </c>
      <c r="AD80" s="357"/>
      <c r="AE80" s="357"/>
      <c r="AF80" s="38"/>
      <c r="AG80" s="375" t="str">
        <f>IF(F80="","",P80-AC80)</f>
        <v/>
      </c>
      <c r="AH80" s="376"/>
      <c r="AI80" s="377"/>
      <c r="AJ80" s="381"/>
      <c r="AK80" s="382"/>
      <c r="AL80" s="383"/>
      <c r="AM80" s="381"/>
      <c r="AN80" s="382"/>
      <c r="AO80" s="383"/>
      <c r="AP80" s="11"/>
      <c r="AQ80" s="164" t="s">
        <v>25</v>
      </c>
      <c r="AR80" s="12"/>
      <c r="AS80" s="164" t="s">
        <v>26</v>
      </c>
      <c r="AT80" s="13"/>
      <c r="AU80" s="49"/>
      <c r="AV80" s="50"/>
      <c r="AW80" s="51"/>
    </row>
    <row r="81" spans="2:49" ht="15" customHeight="1">
      <c r="B81" s="2"/>
      <c r="C81" s="3"/>
      <c r="D81" s="3"/>
      <c r="E81" s="3"/>
      <c r="F81" s="3"/>
      <c r="G81" s="3"/>
      <c r="H81" s="315"/>
      <c r="I81" s="316"/>
      <c r="J81" s="316"/>
      <c r="K81" s="317"/>
      <c r="L81" s="354"/>
      <c r="M81" s="355"/>
      <c r="N81" s="355"/>
      <c r="O81" s="57"/>
      <c r="P81" s="358"/>
      <c r="Q81" s="359"/>
      <c r="R81" s="359"/>
      <c r="S81" s="42"/>
      <c r="T81" s="371"/>
      <c r="U81" s="372"/>
      <c r="V81" s="372"/>
      <c r="W81" s="153" t="s">
        <v>4</v>
      </c>
      <c r="X81" s="354"/>
      <c r="Y81" s="355"/>
      <c r="Z81" s="355"/>
      <c r="AA81" s="355"/>
      <c r="AB81" s="4" t="s">
        <v>4</v>
      </c>
      <c r="AC81" s="358"/>
      <c r="AD81" s="359"/>
      <c r="AE81" s="359"/>
      <c r="AF81" s="4" t="s">
        <v>4</v>
      </c>
      <c r="AG81" s="378"/>
      <c r="AH81" s="379"/>
      <c r="AI81" s="380"/>
      <c r="AJ81" s="384"/>
      <c r="AK81" s="385"/>
      <c r="AL81" s="386"/>
      <c r="AM81" s="384"/>
      <c r="AN81" s="385"/>
      <c r="AO81" s="386"/>
      <c r="AP81" s="2"/>
      <c r="AQ81" s="3"/>
      <c r="AR81" s="3"/>
      <c r="AS81" s="3"/>
      <c r="AT81" s="47"/>
      <c r="AU81" s="66"/>
      <c r="AV81" s="65"/>
      <c r="AW81" s="64"/>
    </row>
    <row r="82" spans="2:49" ht="15" customHeight="1">
      <c r="B82" s="138"/>
      <c r="C82" s="139"/>
      <c r="D82" s="139"/>
      <c r="E82" s="139"/>
      <c r="F82" s="139"/>
      <c r="G82" s="139"/>
      <c r="H82" s="5" t="s">
        <v>20</v>
      </c>
      <c r="I82" s="22"/>
      <c r="J82" s="22"/>
      <c r="K82" s="23"/>
      <c r="L82" s="118"/>
      <c r="M82" s="119"/>
      <c r="N82" s="120"/>
      <c r="O82" s="7" t="s">
        <v>4</v>
      </c>
      <c r="P82" s="69"/>
      <c r="Q82" s="69"/>
      <c r="R82" s="69"/>
      <c r="S82" s="7" t="s">
        <v>4</v>
      </c>
      <c r="T82" s="54"/>
      <c r="U82" s="55"/>
      <c r="V82" s="55"/>
      <c r="W82" s="100"/>
      <c r="X82" s="58" t="s">
        <v>5</v>
      </c>
      <c r="Y82" s="59"/>
      <c r="Z82" s="151"/>
      <c r="AA82" s="151"/>
      <c r="AB82" s="152"/>
      <c r="AC82" s="117"/>
      <c r="AD82" s="112"/>
      <c r="AE82" s="112"/>
      <c r="AF82" s="113"/>
      <c r="AG82" s="138"/>
      <c r="AH82" s="139"/>
      <c r="AI82" s="7" t="s">
        <v>4</v>
      </c>
      <c r="AJ82" s="155"/>
      <c r="AK82" s="156"/>
      <c r="AL82" s="7" t="s">
        <v>21</v>
      </c>
      <c r="AM82" s="155"/>
      <c r="AN82" s="156"/>
      <c r="AO82" s="7" t="s">
        <v>21</v>
      </c>
      <c r="AP82" s="161"/>
      <c r="AQ82" s="162"/>
      <c r="AR82" s="162"/>
      <c r="AS82" s="162"/>
      <c r="AT82" s="53"/>
      <c r="AU82" s="52"/>
      <c r="AV82" s="43"/>
      <c r="AW82" s="63"/>
    </row>
    <row r="83" spans="2:49" ht="15" customHeight="1">
      <c r="B83" s="11"/>
      <c r="C83" s="141" t="s">
        <v>1</v>
      </c>
      <c r="D83" s="12"/>
      <c r="E83" s="141" t="s">
        <v>2</v>
      </c>
      <c r="F83" s="12"/>
      <c r="G83" s="141" t="s">
        <v>3</v>
      </c>
      <c r="H83" s="309"/>
      <c r="I83" s="310"/>
      <c r="J83" s="310"/>
      <c r="K83" s="311"/>
      <c r="L83" s="352"/>
      <c r="M83" s="353"/>
      <c r="N83" s="353"/>
      <c r="O83" s="56"/>
      <c r="P83" s="356" t="str">
        <f>IF(F83="","",P80+L83)</f>
        <v/>
      </c>
      <c r="Q83" s="357"/>
      <c r="R83" s="357"/>
      <c r="S83" s="41"/>
      <c r="T83" s="387"/>
      <c r="U83" s="388"/>
      <c r="V83" s="388"/>
      <c r="W83" s="154"/>
      <c r="X83" s="391"/>
      <c r="Y83" s="392"/>
      <c r="Z83" s="392"/>
      <c r="AA83" s="392"/>
      <c r="AB83" s="38"/>
      <c r="AC83" s="395" t="str">
        <f>IF(F83="","",AC80+T83+X83)</f>
        <v/>
      </c>
      <c r="AD83" s="396"/>
      <c r="AE83" s="396"/>
      <c r="AF83" s="38"/>
      <c r="AG83" s="375" t="str">
        <f>IF(F83="","",P83-AC83)</f>
        <v/>
      </c>
      <c r="AH83" s="376"/>
      <c r="AI83" s="377"/>
      <c r="AJ83" s="381"/>
      <c r="AK83" s="382"/>
      <c r="AL83" s="383"/>
      <c r="AM83" s="381"/>
      <c r="AN83" s="382"/>
      <c r="AO83" s="383"/>
      <c r="AP83" s="11"/>
      <c r="AQ83" s="164" t="s">
        <v>25</v>
      </c>
      <c r="AR83" s="12"/>
      <c r="AS83" s="164" t="s">
        <v>26</v>
      </c>
      <c r="AT83" s="13"/>
      <c r="AU83" s="67"/>
      <c r="AV83" s="50"/>
      <c r="AW83" s="51"/>
    </row>
    <row r="84" spans="2:49" ht="15" customHeight="1">
      <c r="B84" s="2"/>
      <c r="C84" s="3"/>
      <c r="D84" s="3"/>
      <c r="E84" s="3"/>
      <c r="F84" s="3"/>
      <c r="G84" s="3"/>
      <c r="H84" s="315"/>
      <c r="I84" s="316"/>
      <c r="J84" s="316"/>
      <c r="K84" s="317"/>
      <c r="L84" s="354"/>
      <c r="M84" s="355"/>
      <c r="N84" s="355"/>
      <c r="O84" s="57"/>
      <c r="P84" s="358"/>
      <c r="Q84" s="359"/>
      <c r="R84" s="359"/>
      <c r="S84" s="42"/>
      <c r="T84" s="389"/>
      <c r="U84" s="390"/>
      <c r="V84" s="390"/>
      <c r="W84" s="153" t="s">
        <v>4</v>
      </c>
      <c r="X84" s="393"/>
      <c r="Y84" s="394"/>
      <c r="Z84" s="394"/>
      <c r="AA84" s="394"/>
      <c r="AB84" s="4" t="s">
        <v>4</v>
      </c>
      <c r="AC84" s="397"/>
      <c r="AD84" s="398"/>
      <c r="AE84" s="398"/>
      <c r="AF84" s="4" t="s">
        <v>4</v>
      </c>
      <c r="AG84" s="378"/>
      <c r="AH84" s="379"/>
      <c r="AI84" s="380"/>
      <c r="AJ84" s="384"/>
      <c r="AK84" s="385"/>
      <c r="AL84" s="386"/>
      <c r="AM84" s="384"/>
      <c r="AN84" s="385"/>
      <c r="AO84" s="386"/>
      <c r="AP84" s="2"/>
      <c r="AQ84" s="3"/>
      <c r="AR84" s="3"/>
      <c r="AS84" s="3"/>
      <c r="AT84" s="47"/>
      <c r="AU84" s="66"/>
      <c r="AV84" s="65"/>
      <c r="AW84" s="64"/>
    </row>
    <row r="85" spans="2:49" ht="15" customHeight="1">
      <c r="B85" s="138"/>
      <c r="C85" s="139"/>
      <c r="D85" s="139"/>
      <c r="E85" s="139"/>
      <c r="F85" s="139"/>
      <c r="G85" s="139"/>
      <c r="H85" s="5" t="s">
        <v>20</v>
      </c>
      <c r="I85" s="22"/>
      <c r="J85" s="22"/>
      <c r="K85" s="23"/>
      <c r="L85" s="118"/>
      <c r="M85" s="119"/>
      <c r="N85" s="120"/>
      <c r="O85" s="40" t="s">
        <v>4</v>
      </c>
      <c r="P85" s="69"/>
      <c r="Q85" s="69"/>
      <c r="R85" s="69"/>
      <c r="S85" s="7" t="s">
        <v>4</v>
      </c>
      <c r="T85" s="54"/>
      <c r="U85" s="55"/>
      <c r="V85" s="55"/>
      <c r="W85" s="101"/>
      <c r="X85" s="58" t="s">
        <v>5</v>
      </c>
      <c r="Y85" s="6"/>
      <c r="Z85" s="151"/>
      <c r="AA85" s="151"/>
      <c r="AB85" s="152"/>
      <c r="AC85" s="117"/>
      <c r="AD85" s="112"/>
      <c r="AE85" s="112"/>
      <c r="AF85" s="113"/>
      <c r="AG85" s="138"/>
      <c r="AH85" s="139"/>
      <c r="AI85" s="7" t="s">
        <v>4</v>
      </c>
      <c r="AJ85" s="155"/>
      <c r="AK85" s="156"/>
      <c r="AL85" s="7" t="s">
        <v>21</v>
      </c>
      <c r="AM85" s="155"/>
      <c r="AN85" s="156"/>
      <c r="AO85" s="7" t="s">
        <v>21</v>
      </c>
      <c r="AP85" s="161"/>
      <c r="AQ85" s="162"/>
      <c r="AR85" s="162"/>
      <c r="AS85" s="162"/>
      <c r="AT85" s="53"/>
      <c r="AU85" s="52"/>
      <c r="AV85" s="43"/>
      <c r="AW85" s="63"/>
    </row>
    <row r="86" spans="2:49" ht="15" customHeight="1">
      <c r="B86" s="11"/>
      <c r="C86" s="141" t="s">
        <v>1</v>
      </c>
      <c r="D86" s="12"/>
      <c r="E86" s="141" t="s">
        <v>2</v>
      </c>
      <c r="F86" s="12"/>
      <c r="G86" s="141" t="s">
        <v>3</v>
      </c>
      <c r="H86" s="309"/>
      <c r="I86" s="310"/>
      <c r="J86" s="310"/>
      <c r="K86" s="311"/>
      <c r="L86" s="352"/>
      <c r="M86" s="353"/>
      <c r="N86" s="353"/>
      <c r="O86" s="56"/>
      <c r="P86" s="356" t="str">
        <f>IF(F86="","",P83+L86)</f>
        <v/>
      </c>
      <c r="Q86" s="357"/>
      <c r="R86" s="357"/>
      <c r="S86" s="41"/>
      <c r="T86" s="387"/>
      <c r="U86" s="388"/>
      <c r="V86" s="388"/>
      <c r="W86" s="154"/>
      <c r="X86" s="391"/>
      <c r="Y86" s="392"/>
      <c r="Z86" s="392"/>
      <c r="AA86" s="392"/>
      <c r="AB86" s="38"/>
      <c r="AC86" s="395" t="str">
        <f>IF(F86="","",AC83+T86+X86)</f>
        <v/>
      </c>
      <c r="AD86" s="396"/>
      <c r="AE86" s="396"/>
      <c r="AF86" s="38"/>
      <c r="AG86" s="375" t="str">
        <f>IF(F86="","",P86-AC86)</f>
        <v/>
      </c>
      <c r="AH86" s="376"/>
      <c r="AI86" s="377"/>
      <c r="AJ86" s="381"/>
      <c r="AK86" s="382"/>
      <c r="AL86" s="383"/>
      <c r="AM86" s="381"/>
      <c r="AN86" s="382"/>
      <c r="AO86" s="383"/>
      <c r="AP86" s="11"/>
      <c r="AQ86" s="164" t="s">
        <v>25</v>
      </c>
      <c r="AR86" s="12"/>
      <c r="AS86" s="164" t="s">
        <v>26</v>
      </c>
      <c r="AT86" s="13"/>
      <c r="AU86" s="67"/>
      <c r="AV86" s="50"/>
      <c r="AW86" s="51"/>
    </row>
    <row r="87" spans="2:49" ht="15" customHeight="1">
      <c r="B87" s="2"/>
      <c r="C87" s="3"/>
      <c r="D87" s="3"/>
      <c r="E87" s="3"/>
      <c r="F87" s="3"/>
      <c r="G87" s="3"/>
      <c r="H87" s="315"/>
      <c r="I87" s="316"/>
      <c r="J87" s="316"/>
      <c r="K87" s="317"/>
      <c r="L87" s="354"/>
      <c r="M87" s="355"/>
      <c r="N87" s="355"/>
      <c r="O87" s="56"/>
      <c r="P87" s="358"/>
      <c r="Q87" s="359"/>
      <c r="R87" s="359"/>
      <c r="S87" s="42"/>
      <c r="T87" s="389"/>
      <c r="U87" s="390"/>
      <c r="V87" s="390"/>
      <c r="W87" s="153" t="s">
        <v>4</v>
      </c>
      <c r="X87" s="393"/>
      <c r="Y87" s="394"/>
      <c r="Z87" s="394"/>
      <c r="AA87" s="394"/>
      <c r="AB87" s="4" t="s">
        <v>4</v>
      </c>
      <c r="AC87" s="397"/>
      <c r="AD87" s="398"/>
      <c r="AE87" s="398"/>
      <c r="AF87" s="4" t="s">
        <v>4</v>
      </c>
      <c r="AG87" s="378"/>
      <c r="AH87" s="379"/>
      <c r="AI87" s="380"/>
      <c r="AJ87" s="384"/>
      <c r="AK87" s="385"/>
      <c r="AL87" s="386"/>
      <c r="AM87" s="384"/>
      <c r="AN87" s="385"/>
      <c r="AO87" s="386"/>
      <c r="AP87" s="2"/>
      <c r="AQ87" s="3"/>
      <c r="AR87" s="3"/>
      <c r="AS87" s="3"/>
      <c r="AT87" s="47"/>
      <c r="AU87" s="66"/>
      <c r="AV87" s="65"/>
      <c r="AW87" s="64"/>
    </row>
    <row r="88" spans="2:49" ht="15" customHeight="1">
      <c r="B88" s="138"/>
      <c r="C88" s="139"/>
      <c r="D88" s="139"/>
      <c r="E88" s="139"/>
      <c r="F88" s="139"/>
      <c r="G88" s="139"/>
      <c r="H88" s="5" t="s">
        <v>20</v>
      </c>
      <c r="I88" s="22"/>
      <c r="J88" s="22"/>
      <c r="K88" s="23"/>
      <c r="L88" s="118"/>
      <c r="M88" s="119"/>
      <c r="N88" s="120"/>
      <c r="O88" s="7" t="s">
        <v>4</v>
      </c>
      <c r="P88" s="69"/>
      <c r="Q88" s="69"/>
      <c r="R88" s="69"/>
      <c r="S88" s="7" t="s">
        <v>4</v>
      </c>
      <c r="T88" s="54"/>
      <c r="U88" s="55"/>
      <c r="V88" s="55"/>
      <c r="W88" s="100"/>
      <c r="X88" s="5" t="s">
        <v>5</v>
      </c>
      <c r="Y88" s="6"/>
      <c r="Z88" s="151"/>
      <c r="AA88" s="151"/>
      <c r="AB88" s="152"/>
      <c r="AC88" s="117"/>
      <c r="AD88" s="112"/>
      <c r="AE88" s="112"/>
      <c r="AF88" s="113"/>
      <c r="AG88" s="138"/>
      <c r="AH88" s="139"/>
      <c r="AI88" s="7" t="s">
        <v>4</v>
      </c>
      <c r="AJ88" s="155"/>
      <c r="AK88" s="156"/>
      <c r="AL88" s="7" t="s">
        <v>21</v>
      </c>
      <c r="AM88" s="155"/>
      <c r="AN88" s="156"/>
      <c r="AO88" s="7" t="s">
        <v>21</v>
      </c>
      <c r="AP88" s="161"/>
      <c r="AQ88" s="162"/>
      <c r="AR88" s="162"/>
      <c r="AS88" s="162"/>
      <c r="AT88" s="53"/>
      <c r="AU88" s="52"/>
      <c r="AV88" s="43"/>
      <c r="AW88" s="63"/>
    </row>
    <row r="89" spans="2:49" ht="15" customHeight="1">
      <c r="B89" s="11"/>
      <c r="C89" s="141" t="s">
        <v>1</v>
      </c>
      <c r="D89" s="12"/>
      <c r="E89" s="141" t="s">
        <v>2</v>
      </c>
      <c r="F89" s="12"/>
      <c r="G89" s="141" t="s">
        <v>3</v>
      </c>
      <c r="H89" s="309"/>
      <c r="I89" s="310"/>
      <c r="J89" s="310"/>
      <c r="K89" s="311"/>
      <c r="L89" s="352"/>
      <c r="M89" s="353"/>
      <c r="N89" s="353"/>
      <c r="O89" s="56"/>
      <c r="P89" s="356" t="str">
        <f>IF(F89="","",P86+L89)</f>
        <v/>
      </c>
      <c r="Q89" s="357"/>
      <c r="R89" s="357"/>
      <c r="S89" s="41"/>
      <c r="T89" s="387"/>
      <c r="U89" s="388"/>
      <c r="V89" s="388"/>
      <c r="W89" s="154"/>
      <c r="X89" s="391"/>
      <c r="Y89" s="392"/>
      <c r="Z89" s="392"/>
      <c r="AA89" s="392"/>
      <c r="AB89" s="38"/>
      <c r="AC89" s="395" t="str">
        <f>IF(F89="","",AC86+T89+X89)</f>
        <v/>
      </c>
      <c r="AD89" s="396"/>
      <c r="AE89" s="396"/>
      <c r="AF89" s="38"/>
      <c r="AG89" s="375" t="str">
        <f>IF(F89="","",P89-AC89)</f>
        <v/>
      </c>
      <c r="AH89" s="376"/>
      <c r="AI89" s="377"/>
      <c r="AJ89" s="381"/>
      <c r="AK89" s="382"/>
      <c r="AL89" s="383"/>
      <c r="AM89" s="381"/>
      <c r="AN89" s="382"/>
      <c r="AO89" s="383"/>
      <c r="AP89" s="11"/>
      <c r="AQ89" s="164" t="s">
        <v>25</v>
      </c>
      <c r="AR89" s="12"/>
      <c r="AS89" s="164" t="s">
        <v>26</v>
      </c>
      <c r="AT89" s="13"/>
      <c r="AU89" s="67"/>
      <c r="AV89" s="50"/>
      <c r="AW89" s="51"/>
    </row>
    <row r="90" spans="2:49" ht="15" customHeight="1">
      <c r="B90" s="2"/>
      <c r="C90" s="3"/>
      <c r="D90" s="3"/>
      <c r="E90" s="3"/>
      <c r="F90" s="3"/>
      <c r="G90" s="3"/>
      <c r="H90" s="315"/>
      <c r="I90" s="316"/>
      <c r="J90" s="316"/>
      <c r="K90" s="317"/>
      <c r="L90" s="354"/>
      <c r="M90" s="355"/>
      <c r="N90" s="355"/>
      <c r="O90" s="56"/>
      <c r="P90" s="358"/>
      <c r="Q90" s="359"/>
      <c r="R90" s="359"/>
      <c r="S90" s="42"/>
      <c r="T90" s="389"/>
      <c r="U90" s="390"/>
      <c r="V90" s="390"/>
      <c r="W90" s="153" t="s">
        <v>4</v>
      </c>
      <c r="X90" s="393"/>
      <c r="Y90" s="394"/>
      <c r="Z90" s="394"/>
      <c r="AA90" s="394"/>
      <c r="AB90" s="4" t="s">
        <v>4</v>
      </c>
      <c r="AC90" s="397"/>
      <c r="AD90" s="398"/>
      <c r="AE90" s="398"/>
      <c r="AF90" s="4" t="s">
        <v>4</v>
      </c>
      <c r="AG90" s="378"/>
      <c r="AH90" s="379"/>
      <c r="AI90" s="380"/>
      <c r="AJ90" s="384"/>
      <c r="AK90" s="385"/>
      <c r="AL90" s="386"/>
      <c r="AM90" s="384"/>
      <c r="AN90" s="385"/>
      <c r="AO90" s="386"/>
      <c r="AP90" s="2"/>
      <c r="AQ90" s="3"/>
      <c r="AR90" s="3"/>
      <c r="AS90" s="3"/>
      <c r="AT90" s="47"/>
      <c r="AU90" s="66"/>
      <c r="AV90" s="65"/>
      <c r="AW90" s="64"/>
    </row>
    <row r="91" spans="2:49" ht="15" customHeight="1">
      <c r="B91" s="138"/>
      <c r="C91" s="139"/>
      <c r="D91" s="139"/>
      <c r="E91" s="139"/>
      <c r="F91" s="139"/>
      <c r="G91" s="139"/>
      <c r="H91" s="5" t="s">
        <v>20</v>
      </c>
      <c r="I91" s="22"/>
      <c r="J91" s="22"/>
      <c r="K91" s="23"/>
      <c r="L91" s="118"/>
      <c r="M91" s="119"/>
      <c r="N91" s="120"/>
      <c r="O91" s="7" t="s">
        <v>4</v>
      </c>
      <c r="P91" s="69"/>
      <c r="Q91" s="69"/>
      <c r="R91" s="69"/>
      <c r="S91" s="7" t="s">
        <v>4</v>
      </c>
      <c r="T91" s="54"/>
      <c r="U91" s="55"/>
      <c r="V91" s="55"/>
      <c r="W91" s="102"/>
      <c r="X91" s="5" t="s">
        <v>5</v>
      </c>
      <c r="Y91" s="6"/>
      <c r="Z91" s="151"/>
      <c r="AA91" s="151"/>
      <c r="AB91" s="152"/>
      <c r="AC91" s="117"/>
      <c r="AD91" s="112"/>
      <c r="AE91" s="112"/>
      <c r="AF91" s="113"/>
      <c r="AG91" s="138"/>
      <c r="AH91" s="139"/>
      <c r="AI91" s="7" t="s">
        <v>4</v>
      </c>
      <c r="AJ91" s="155"/>
      <c r="AK91" s="156"/>
      <c r="AL91" s="7" t="s">
        <v>21</v>
      </c>
      <c r="AM91" s="155"/>
      <c r="AN91" s="156"/>
      <c r="AO91" s="7" t="s">
        <v>21</v>
      </c>
      <c r="AP91" s="161"/>
      <c r="AQ91" s="162"/>
      <c r="AR91" s="162"/>
      <c r="AS91" s="162"/>
      <c r="AT91" s="53"/>
      <c r="AU91" s="52"/>
      <c r="AV91" s="43"/>
      <c r="AW91" s="63"/>
    </row>
    <row r="92" spans="2:49" ht="15" customHeight="1">
      <c r="B92" s="11"/>
      <c r="C92" s="141" t="s">
        <v>1</v>
      </c>
      <c r="D92" s="12"/>
      <c r="E92" s="141" t="s">
        <v>2</v>
      </c>
      <c r="F92" s="12"/>
      <c r="G92" s="141" t="s">
        <v>3</v>
      </c>
      <c r="H92" s="309"/>
      <c r="I92" s="310"/>
      <c r="J92" s="310"/>
      <c r="K92" s="311"/>
      <c r="L92" s="352"/>
      <c r="M92" s="353"/>
      <c r="N92" s="353"/>
      <c r="O92" s="56"/>
      <c r="P92" s="356" t="str">
        <f>IF(F92="","",P89+L92)</f>
        <v/>
      </c>
      <c r="Q92" s="357"/>
      <c r="R92" s="357"/>
      <c r="S92" s="41"/>
      <c r="T92" s="387"/>
      <c r="U92" s="388"/>
      <c r="V92" s="388"/>
      <c r="W92" s="154"/>
      <c r="X92" s="391"/>
      <c r="Y92" s="392"/>
      <c r="Z92" s="392"/>
      <c r="AA92" s="392"/>
      <c r="AB92" s="38"/>
      <c r="AC92" s="395" t="str">
        <f>IF(F92="","",AC89+T92+X92)</f>
        <v/>
      </c>
      <c r="AD92" s="396"/>
      <c r="AE92" s="396"/>
      <c r="AF92" s="38"/>
      <c r="AG92" s="375" t="str">
        <f>IF(F92="","",P92-AC92)</f>
        <v/>
      </c>
      <c r="AH92" s="376"/>
      <c r="AI92" s="377"/>
      <c r="AJ92" s="381"/>
      <c r="AK92" s="382"/>
      <c r="AL92" s="383"/>
      <c r="AM92" s="381"/>
      <c r="AN92" s="382"/>
      <c r="AO92" s="383"/>
      <c r="AP92" s="11"/>
      <c r="AQ92" s="164" t="s">
        <v>25</v>
      </c>
      <c r="AR92" s="12"/>
      <c r="AS92" s="164" t="s">
        <v>26</v>
      </c>
      <c r="AT92" s="13"/>
      <c r="AU92" s="67"/>
      <c r="AV92" s="50"/>
      <c r="AW92" s="51"/>
    </row>
    <row r="93" spans="2:49" ht="15" customHeight="1">
      <c r="B93" s="2"/>
      <c r="C93" s="3"/>
      <c r="D93" s="3"/>
      <c r="E93" s="3"/>
      <c r="F93" s="3"/>
      <c r="G93" s="3"/>
      <c r="H93" s="315"/>
      <c r="I93" s="316"/>
      <c r="J93" s="316"/>
      <c r="K93" s="317"/>
      <c r="L93" s="354"/>
      <c r="M93" s="355"/>
      <c r="N93" s="355"/>
      <c r="O93" s="56"/>
      <c r="P93" s="358"/>
      <c r="Q93" s="359"/>
      <c r="R93" s="359"/>
      <c r="S93" s="42"/>
      <c r="T93" s="389"/>
      <c r="U93" s="390"/>
      <c r="V93" s="390"/>
      <c r="W93" s="153" t="s">
        <v>4</v>
      </c>
      <c r="X93" s="393"/>
      <c r="Y93" s="394"/>
      <c r="Z93" s="394"/>
      <c r="AA93" s="394"/>
      <c r="AB93" s="4" t="s">
        <v>4</v>
      </c>
      <c r="AC93" s="397"/>
      <c r="AD93" s="398"/>
      <c r="AE93" s="398"/>
      <c r="AF93" s="4" t="s">
        <v>4</v>
      </c>
      <c r="AG93" s="378"/>
      <c r="AH93" s="379"/>
      <c r="AI93" s="380"/>
      <c r="AJ93" s="384"/>
      <c r="AK93" s="385"/>
      <c r="AL93" s="386"/>
      <c r="AM93" s="384"/>
      <c r="AN93" s="385"/>
      <c r="AO93" s="386"/>
      <c r="AP93" s="2"/>
      <c r="AQ93" s="3"/>
      <c r="AR93" s="3"/>
      <c r="AS93" s="3"/>
      <c r="AT93" s="47"/>
      <c r="AU93" s="66"/>
      <c r="AV93" s="65"/>
      <c r="AW93" s="64"/>
    </row>
    <row r="94" spans="2:49" ht="15" customHeight="1">
      <c r="B94" s="138"/>
      <c r="C94" s="139"/>
      <c r="D94" s="139"/>
      <c r="E94" s="139"/>
      <c r="F94" s="139"/>
      <c r="G94" s="139"/>
      <c r="H94" s="5" t="s">
        <v>20</v>
      </c>
      <c r="I94" s="22"/>
      <c r="J94" s="22"/>
      <c r="K94" s="23"/>
      <c r="L94" s="118"/>
      <c r="M94" s="119"/>
      <c r="N94" s="120"/>
      <c r="O94" s="7" t="s">
        <v>4</v>
      </c>
      <c r="P94" s="69"/>
      <c r="Q94" s="69"/>
      <c r="R94" s="69"/>
      <c r="S94" s="7" t="s">
        <v>4</v>
      </c>
      <c r="T94" s="54"/>
      <c r="U94" s="55"/>
      <c r="V94" s="55"/>
      <c r="W94" s="102"/>
      <c r="X94" s="5" t="s">
        <v>5</v>
      </c>
      <c r="Y94" s="6"/>
      <c r="Z94" s="151"/>
      <c r="AA94" s="151"/>
      <c r="AB94" s="152"/>
      <c r="AC94" s="117"/>
      <c r="AD94" s="112"/>
      <c r="AE94" s="112"/>
      <c r="AF94" s="113"/>
      <c r="AG94" s="138"/>
      <c r="AH94" s="139"/>
      <c r="AI94" s="7" t="s">
        <v>4</v>
      </c>
      <c r="AJ94" s="155"/>
      <c r="AK94" s="156"/>
      <c r="AL94" s="7" t="s">
        <v>21</v>
      </c>
      <c r="AM94" s="155"/>
      <c r="AN94" s="156"/>
      <c r="AO94" s="7" t="s">
        <v>21</v>
      </c>
      <c r="AP94" s="161"/>
      <c r="AQ94" s="162"/>
      <c r="AR94" s="162"/>
      <c r="AS94" s="162"/>
      <c r="AT94" s="53"/>
      <c r="AU94" s="52"/>
      <c r="AV94" s="43"/>
      <c r="AW94" s="63"/>
    </row>
    <row r="95" spans="2:49" ht="15" customHeight="1">
      <c r="B95" s="11"/>
      <c r="C95" s="141" t="s">
        <v>1</v>
      </c>
      <c r="D95" s="12"/>
      <c r="E95" s="141" t="s">
        <v>2</v>
      </c>
      <c r="F95" s="12"/>
      <c r="G95" s="141" t="s">
        <v>3</v>
      </c>
      <c r="H95" s="309"/>
      <c r="I95" s="310"/>
      <c r="J95" s="310"/>
      <c r="K95" s="311"/>
      <c r="L95" s="352"/>
      <c r="M95" s="353"/>
      <c r="N95" s="353"/>
      <c r="O95" s="56"/>
      <c r="P95" s="356" t="str">
        <f>IF(F95="","",P92+L95)</f>
        <v/>
      </c>
      <c r="Q95" s="357"/>
      <c r="R95" s="357"/>
      <c r="S95" s="41"/>
      <c r="T95" s="387"/>
      <c r="U95" s="388"/>
      <c r="V95" s="388"/>
      <c r="W95" s="154"/>
      <c r="X95" s="391"/>
      <c r="Y95" s="392"/>
      <c r="Z95" s="392"/>
      <c r="AA95" s="392"/>
      <c r="AB95" s="38"/>
      <c r="AC95" s="395" t="str">
        <f>IF(F95="","",AC92+T95+X95)</f>
        <v/>
      </c>
      <c r="AD95" s="396"/>
      <c r="AE95" s="396"/>
      <c r="AF95" s="38"/>
      <c r="AG95" s="375" t="str">
        <f>IF(F95="","",P95-AC95)</f>
        <v/>
      </c>
      <c r="AH95" s="376"/>
      <c r="AI95" s="377"/>
      <c r="AJ95" s="381"/>
      <c r="AK95" s="382"/>
      <c r="AL95" s="383"/>
      <c r="AM95" s="381"/>
      <c r="AN95" s="382"/>
      <c r="AO95" s="383"/>
      <c r="AP95" s="11"/>
      <c r="AQ95" s="164" t="s">
        <v>25</v>
      </c>
      <c r="AR95" s="12"/>
      <c r="AS95" s="164" t="s">
        <v>26</v>
      </c>
      <c r="AT95" s="13"/>
      <c r="AU95" s="67"/>
      <c r="AV95" s="50"/>
      <c r="AW95" s="51"/>
    </row>
    <row r="96" spans="2:49" ht="15" customHeight="1">
      <c r="B96" s="2"/>
      <c r="C96" s="3"/>
      <c r="D96" s="3"/>
      <c r="E96" s="3"/>
      <c r="F96" s="3"/>
      <c r="G96" s="3"/>
      <c r="H96" s="315"/>
      <c r="I96" s="316"/>
      <c r="J96" s="316"/>
      <c r="K96" s="317"/>
      <c r="L96" s="354"/>
      <c r="M96" s="355"/>
      <c r="N96" s="355"/>
      <c r="O96" s="57"/>
      <c r="P96" s="358"/>
      <c r="Q96" s="359"/>
      <c r="R96" s="359"/>
      <c r="S96" s="42"/>
      <c r="T96" s="389"/>
      <c r="U96" s="390"/>
      <c r="V96" s="390"/>
      <c r="W96" s="153" t="s">
        <v>4</v>
      </c>
      <c r="X96" s="393"/>
      <c r="Y96" s="394"/>
      <c r="Z96" s="394"/>
      <c r="AA96" s="394"/>
      <c r="AB96" s="4" t="s">
        <v>4</v>
      </c>
      <c r="AC96" s="397"/>
      <c r="AD96" s="398"/>
      <c r="AE96" s="398"/>
      <c r="AF96" s="4" t="s">
        <v>4</v>
      </c>
      <c r="AG96" s="378"/>
      <c r="AH96" s="379"/>
      <c r="AI96" s="380"/>
      <c r="AJ96" s="384"/>
      <c r="AK96" s="385"/>
      <c r="AL96" s="386"/>
      <c r="AM96" s="384"/>
      <c r="AN96" s="385"/>
      <c r="AO96" s="386"/>
      <c r="AP96" s="2"/>
      <c r="AQ96" s="3"/>
      <c r="AR96" s="3"/>
      <c r="AS96" s="3"/>
      <c r="AT96" s="47"/>
      <c r="AU96" s="66"/>
      <c r="AV96" s="65"/>
      <c r="AW96" s="64"/>
    </row>
    <row r="97" spans="2:49" ht="15" customHeight="1">
      <c r="B97" s="138"/>
      <c r="C97" s="139"/>
      <c r="D97" s="139"/>
      <c r="E97" s="139"/>
      <c r="F97" s="139"/>
      <c r="G97" s="139"/>
      <c r="H97" s="58" t="s">
        <v>20</v>
      </c>
      <c r="I97" s="60"/>
      <c r="J97" s="60"/>
      <c r="K97" s="61"/>
      <c r="L97" s="9"/>
      <c r="M97" s="120"/>
      <c r="N97" s="120"/>
      <c r="O97" s="40" t="s">
        <v>4</v>
      </c>
      <c r="P97" s="69"/>
      <c r="Q97" s="69"/>
      <c r="R97" s="69"/>
      <c r="S97" s="40" t="s">
        <v>4</v>
      </c>
      <c r="T97" s="54"/>
      <c r="U97" s="55"/>
      <c r="V97" s="55"/>
      <c r="W97" s="102"/>
      <c r="X97" s="5" t="s">
        <v>5</v>
      </c>
      <c r="Y97" s="6"/>
      <c r="Z97" s="151"/>
      <c r="AA97" s="151"/>
      <c r="AB97" s="152"/>
      <c r="AC97" s="117"/>
      <c r="AD97" s="112"/>
      <c r="AE97" s="112"/>
      <c r="AF97" s="113"/>
      <c r="AG97" s="138"/>
      <c r="AH97" s="139"/>
      <c r="AI97" s="7" t="s">
        <v>4</v>
      </c>
      <c r="AJ97" s="155"/>
      <c r="AK97" s="156"/>
      <c r="AL97" s="7" t="s">
        <v>21</v>
      </c>
      <c r="AM97" s="155"/>
      <c r="AN97" s="156"/>
      <c r="AO97" s="7" t="s">
        <v>21</v>
      </c>
      <c r="AP97" s="161"/>
      <c r="AQ97" s="162"/>
      <c r="AR97" s="162"/>
      <c r="AS97" s="162"/>
      <c r="AT97" s="53"/>
      <c r="AU97" s="52"/>
      <c r="AV97" s="43"/>
      <c r="AW97" s="63"/>
    </row>
    <row r="98" spans="2:49" ht="15" customHeight="1">
      <c r="B98" s="11"/>
      <c r="C98" s="141" t="s">
        <v>1</v>
      </c>
      <c r="D98" s="12"/>
      <c r="E98" s="141" t="s">
        <v>2</v>
      </c>
      <c r="F98" s="12"/>
      <c r="G98" s="141" t="s">
        <v>3</v>
      </c>
      <c r="H98" s="309"/>
      <c r="I98" s="310"/>
      <c r="J98" s="310"/>
      <c r="K98" s="311"/>
      <c r="L98" s="352"/>
      <c r="M98" s="353"/>
      <c r="N98" s="353"/>
      <c r="O98" s="56"/>
      <c r="P98" s="356" t="str">
        <f>IF(F98="","",P95+L98)</f>
        <v/>
      </c>
      <c r="Q98" s="357"/>
      <c r="R98" s="357"/>
      <c r="S98" s="41"/>
      <c r="T98" s="387"/>
      <c r="U98" s="388"/>
      <c r="V98" s="388"/>
      <c r="W98" s="154"/>
      <c r="X98" s="391"/>
      <c r="Y98" s="392"/>
      <c r="Z98" s="392"/>
      <c r="AA98" s="392"/>
      <c r="AB98" s="38"/>
      <c r="AC98" s="395" t="str">
        <f>IF(F98="","",AC95+T98+X98)</f>
        <v/>
      </c>
      <c r="AD98" s="396"/>
      <c r="AE98" s="396"/>
      <c r="AF98" s="38"/>
      <c r="AG98" s="375" t="str">
        <f>IF(F98="","",P98-AC98)</f>
        <v/>
      </c>
      <c r="AH98" s="376"/>
      <c r="AI98" s="377"/>
      <c r="AJ98" s="381"/>
      <c r="AK98" s="382"/>
      <c r="AL98" s="383"/>
      <c r="AM98" s="381"/>
      <c r="AN98" s="382"/>
      <c r="AO98" s="383"/>
      <c r="AP98" s="11"/>
      <c r="AQ98" s="164" t="s">
        <v>25</v>
      </c>
      <c r="AR98" s="12"/>
      <c r="AS98" s="164" t="s">
        <v>26</v>
      </c>
      <c r="AT98" s="13"/>
      <c r="AU98" s="67"/>
      <c r="AV98" s="50"/>
      <c r="AW98" s="51"/>
    </row>
    <row r="99" spans="2:49" ht="15" customHeight="1">
      <c r="B99" s="2"/>
      <c r="C99" s="3"/>
      <c r="D99" s="3"/>
      <c r="E99" s="3"/>
      <c r="F99" s="3"/>
      <c r="G99" s="3"/>
      <c r="H99" s="315"/>
      <c r="I99" s="316"/>
      <c r="J99" s="316"/>
      <c r="K99" s="317"/>
      <c r="L99" s="354"/>
      <c r="M99" s="355"/>
      <c r="N99" s="355"/>
      <c r="O99" s="57"/>
      <c r="P99" s="358"/>
      <c r="Q99" s="359"/>
      <c r="R99" s="359"/>
      <c r="S99" s="42"/>
      <c r="T99" s="389"/>
      <c r="U99" s="390"/>
      <c r="V99" s="390"/>
      <c r="W99" s="153" t="s">
        <v>4</v>
      </c>
      <c r="X99" s="393"/>
      <c r="Y99" s="394"/>
      <c r="Z99" s="394"/>
      <c r="AA99" s="394"/>
      <c r="AB99" s="4" t="s">
        <v>4</v>
      </c>
      <c r="AC99" s="397"/>
      <c r="AD99" s="398"/>
      <c r="AE99" s="398"/>
      <c r="AF99" s="4" t="s">
        <v>4</v>
      </c>
      <c r="AG99" s="378"/>
      <c r="AH99" s="379"/>
      <c r="AI99" s="380"/>
      <c r="AJ99" s="384"/>
      <c r="AK99" s="385"/>
      <c r="AL99" s="386"/>
      <c r="AM99" s="384"/>
      <c r="AN99" s="385"/>
      <c r="AO99" s="386"/>
      <c r="AP99" s="2"/>
      <c r="AQ99" s="3"/>
      <c r="AR99" s="3"/>
      <c r="AS99" s="3"/>
      <c r="AT99" s="47"/>
      <c r="AU99" s="66"/>
      <c r="AV99" s="65"/>
      <c r="AW99" s="64"/>
    </row>
    <row r="100" spans="2:49" ht="15" customHeight="1">
      <c r="B100" s="138"/>
      <c r="C100" s="139"/>
      <c r="D100" s="139"/>
      <c r="E100" s="139"/>
      <c r="F100" s="139"/>
      <c r="G100" s="139"/>
      <c r="H100" s="5" t="s">
        <v>20</v>
      </c>
      <c r="I100" s="22"/>
      <c r="J100" s="22"/>
      <c r="K100" s="23"/>
      <c r="L100" s="118"/>
      <c r="M100" s="120"/>
      <c r="N100" s="120"/>
      <c r="O100" s="40" t="s">
        <v>4</v>
      </c>
      <c r="P100" s="69"/>
      <c r="Q100" s="69"/>
      <c r="R100" s="69"/>
      <c r="S100" s="40" t="s">
        <v>4</v>
      </c>
      <c r="T100" s="54"/>
      <c r="U100" s="55"/>
      <c r="V100" s="55"/>
      <c r="W100" s="102"/>
      <c r="X100" s="5" t="s">
        <v>5</v>
      </c>
      <c r="Y100" s="6"/>
      <c r="Z100" s="151"/>
      <c r="AA100" s="151"/>
      <c r="AB100" s="152"/>
      <c r="AC100" s="117"/>
      <c r="AD100" s="112"/>
      <c r="AE100" s="112"/>
      <c r="AF100" s="113"/>
      <c r="AG100" s="138"/>
      <c r="AH100" s="139"/>
      <c r="AI100" s="7" t="s">
        <v>4</v>
      </c>
      <c r="AJ100" s="155"/>
      <c r="AK100" s="156"/>
      <c r="AL100" s="7" t="s">
        <v>21</v>
      </c>
      <c r="AM100" s="155"/>
      <c r="AN100" s="156"/>
      <c r="AO100" s="7" t="s">
        <v>21</v>
      </c>
      <c r="AP100" s="161"/>
      <c r="AQ100" s="162"/>
      <c r="AR100" s="162"/>
      <c r="AS100" s="162"/>
      <c r="AT100" s="53"/>
      <c r="AU100" s="52"/>
      <c r="AV100" s="43"/>
      <c r="AW100" s="63"/>
    </row>
    <row r="101" spans="2:49" ht="15" customHeight="1">
      <c r="B101" s="11"/>
      <c r="C101" s="141" t="s">
        <v>1</v>
      </c>
      <c r="D101" s="12"/>
      <c r="E101" s="141" t="s">
        <v>2</v>
      </c>
      <c r="F101" s="12"/>
      <c r="G101" s="141" t="s">
        <v>3</v>
      </c>
      <c r="H101" s="309"/>
      <c r="I101" s="310"/>
      <c r="J101" s="310"/>
      <c r="K101" s="311"/>
      <c r="L101" s="352"/>
      <c r="M101" s="353"/>
      <c r="N101" s="353"/>
      <c r="O101" s="56"/>
      <c r="P101" s="356" t="str">
        <f>IF(F101="","",P98+L101)</f>
        <v/>
      </c>
      <c r="Q101" s="357"/>
      <c r="R101" s="357"/>
      <c r="S101" s="41"/>
      <c r="T101" s="387"/>
      <c r="U101" s="388"/>
      <c r="V101" s="388"/>
      <c r="W101" s="154"/>
      <c r="X101" s="391"/>
      <c r="Y101" s="392"/>
      <c r="Z101" s="392"/>
      <c r="AA101" s="392"/>
      <c r="AB101" s="38"/>
      <c r="AC101" s="395" t="str">
        <f>IF(F101="","",AC98+T101+X101)</f>
        <v/>
      </c>
      <c r="AD101" s="396"/>
      <c r="AE101" s="396"/>
      <c r="AF101" s="38"/>
      <c r="AG101" s="375" t="str">
        <f>IF(F101="","",P101-AC101)</f>
        <v/>
      </c>
      <c r="AH101" s="376"/>
      <c r="AI101" s="377"/>
      <c r="AJ101" s="381"/>
      <c r="AK101" s="382"/>
      <c r="AL101" s="383"/>
      <c r="AM101" s="381"/>
      <c r="AN101" s="382"/>
      <c r="AO101" s="383"/>
      <c r="AP101" s="11"/>
      <c r="AQ101" s="164" t="s">
        <v>25</v>
      </c>
      <c r="AR101" s="12"/>
      <c r="AS101" s="164" t="s">
        <v>26</v>
      </c>
      <c r="AT101" s="13"/>
      <c r="AU101" s="67"/>
      <c r="AV101" s="50"/>
      <c r="AW101" s="51"/>
    </row>
    <row r="102" spans="2:49" ht="15" customHeight="1">
      <c r="B102" s="2"/>
      <c r="C102" s="3"/>
      <c r="D102" s="3"/>
      <c r="E102" s="3"/>
      <c r="F102" s="3"/>
      <c r="G102" s="3"/>
      <c r="H102" s="315"/>
      <c r="I102" s="316"/>
      <c r="J102" s="316"/>
      <c r="K102" s="317"/>
      <c r="L102" s="354"/>
      <c r="M102" s="355"/>
      <c r="N102" s="355"/>
      <c r="O102" s="57"/>
      <c r="P102" s="358"/>
      <c r="Q102" s="359"/>
      <c r="R102" s="359"/>
      <c r="S102" s="42"/>
      <c r="T102" s="389"/>
      <c r="U102" s="390"/>
      <c r="V102" s="390"/>
      <c r="W102" s="153" t="s">
        <v>4</v>
      </c>
      <c r="X102" s="393"/>
      <c r="Y102" s="394"/>
      <c r="Z102" s="394"/>
      <c r="AA102" s="394"/>
      <c r="AB102" s="4" t="s">
        <v>4</v>
      </c>
      <c r="AC102" s="397"/>
      <c r="AD102" s="398"/>
      <c r="AE102" s="398"/>
      <c r="AF102" s="4" t="s">
        <v>4</v>
      </c>
      <c r="AG102" s="378"/>
      <c r="AH102" s="379"/>
      <c r="AI102" s="380"/>
      <c r="AJ102" s="384"/>
      <c r="AK102" s="385"/>
      <c r="AL102" s="386"/>
      <c r="AM102" s="384"/>
      <c r="AN102" s="385"/>
      <c r="AO102" s="386"/>
      <c r="AP102" s="2"/>
      <c r="AQ102" s="3"/>
      <c r="AR102" s="3"/>
      <c r="AS102" s="3"/>
      <c r="AT102" s="47"/>
      <c r="AU102" s="66"/>
      <c r="AV102" s="65"/>
      <c r="AW102" s="64"/>
    </row>
    <row r="103" spans="2:49" ht="15" customHeight="1">
      <c r="B103" s="138"/>
      <c r="C103" s="139"/>
      <c r="D103" s="139"/>
      <c r="E103" s="139"/>
      <c r="F103" s="139"/>
      <c r="G103" s="139"/>
      <c r="H103" s="5" t="s">
        <v>20</v>
      </c>
      <c r="I103" s="22"/>
      <c r="J103" s="22"/>
      <c r="K103" s="23"/>
      <c r="L103" s="118"/>
      <c r="M103" s="119"/>
      <c r="N103" s="120"/>
      <c r="O103" s="40" t="s">
        <v>4</v>
      </c>
      <c r="P103" s="69"/>
      <c r="Q103" s="69"/>
      <c r="R103" s="69"/>
      <c r="S103" s="40" t="s">
        <v>4</v>
      </c>
      <c r="T103" s="54"/>
      <c r="U103" s="55"/>
      <c r="V103" s="55"/>
      <c r="W103" s="102"/>
      <c r="X103" s="5" t="s">
        <v>5</v>
      </c>
      <c r="Y103" s="6"/>
      <c r="Z103" s="151"/>
      <c r="AA103" s="151"/>
      <c r="AB103" s="152"/>
      <c r="AC103" s="117"/>
      <c r="AD103" s="112"/>
      <c r="AE103" s="112"/>
      <c r="AF103" s="113"/>
      <c r="AG103" s="138"/>
      <c r="AH103" s="139"/>
      <c r="AI103" s="7" t="s">
        <v>4</v>
      </c>
      <c r="AJ103" s="155"/>
      <c r="AK103" s="167"/>
      <c r="AL103" s="7" t="s">
        <v>21</v>
      </c>
      <c r="AM103" s="155"/>
      <c r="AN103" s="156"/>
      <c r="AO103" s="7" t="s">
        <v>21</v>
      </c>
      <c r="AP103" s="138"/>
      <c r="AQ103" s="139"/>
      <c r="AR103" s="139"/>
      <c r="AS103" s="139"/>
      <c r="AT103" s="53"/>
      <c r="AU103" s="52"/>
      <c r="AV103" s="43"/>
      <c r="AW103" s="63"/>
    </row>
    <row r="104" spans="2:49" ht="15" customHeight="1">
      <c r="B104" s="11"/>
      <c r="C104" s="141" t="s">
        <v>1</v>
      </c>
      <c r="D104" s="12"/>
      <c r="E104" s="141" t="s">
        <v>2</v>
      </c>
      <c r="F104" s="12"/>
      <c r="G104" s="141" t="s">
        <v>3</v>
      </c>
      <c r="H104" s="309"/>
      <c r="I104" s="310"/>
      <c r="J104" s="310"/>
      <c r="K104" s="311"/>
      <c r="L104" s="352"/>
      <c r="M104" s="353"/>
      <c r="N104" s="353"/>
      <c r="O104" s="56"/>
      <c r="P104" s="356" t="str">
        <f>IF(F104="","",P101+L104)</f>
        <v/>
      </c>
      <c r="Q104" s="357"/>
      <c r="R104" s="357"/>
      <c r="S104" s="41"/>
      <c r="T104" s="387"/>
      <c r="U104" s="388"/>
      <c r="V104" s="388"/>
      <c r="W104" s="154"/>
      <c r="X104" s="391"/>
      <c r="Y104" s="392"/>
      <c r="Z104" s="392"/>
      <c r="AA104" s="392"/>
      <c r="AB104" s="38"/>
      <c r="AC104" s="395" t="str">
        <f>IF(F104="","",AC101+T104+X104)</f>
        <v/>
      </c>
      <c r="AD104" s="396"/>
      <c r="AE104" s="396"/>
      <c r="AF104" s="38"/>
      <c r="AG104" s="375" t="str">
        <f>IF(F104="","",P104-AC104)</f>
        <v/>
      </c>
      <c r="AH104" s="376"/>
      <c r="AI104" s="377"/>
      <c r="AJ104" s="381"/>
      <c r="AK104" s="382"/>
      <c r="AL104" s="383"/>
      <c r="AM104" s="381"/>
      <c r="AN104" s="382"/>
      <c r="AO104" s="383"/>
      <c r="AP104" s="11"/>
      <c r="AQ104" s="141" t="s">
        <v>25</v>
      </c>
      <c r="AR104" s="12"/>
      <c r="AS104" s="141" t="s">
        <v>26</v>
      </c>
      <c r="AT104" s="13"/>
      <c r="AU104" s="67"/>
      <c r="AV104" s="50"/>
      <c r="AW104" s="51"/>
    </row>
    <row r="105" spans="2:49" ht="15" customHeight="1">
      <c r="B105" s="2"/>
      <c r="C105" s="3"/>
      <c r="D105" s="3"/>
      <c r="E105" s="3"/>
      <c r="F105" s="3"/>
      <c r="G105" s="3"/>
      <c r="H105" s="315"/>
      <c r="I105" s="316"/>
      <c r="J105" s="316"/>
      <c r="K105" s="317"/>
      <c r="L105" s="354"/>
      <c r="M105" s="355"/>
      <c r="N105" s="355"/>
      <c r="O105" s="57"/>
      <c r="P105" s="358"/>
      <c r="Q105" s="359"/>
      <c r="R105" s="359"/>
      <c r="S105" s="42"/>
      <c r="T105" s="389"/>
      <c r="U105" s="390"/>
      <c r="V105" s="390"/>
      <c r="W105" s="153" t="s">
        <v>4</v>
      </c>
      <c r="X105" s="393"/>
      <c r="Y105" s="394"/>
      <c r="Z105" s="394"/>
      <c r="AA105" s="394"/>
      <c r="AB105" s="4" t="s">
        <v>4</v>
      </c>
      <c r="AC105" s="397"/>
      <c r="AD105" s="398"/>
      <c r="AE105" s="398"/>
      <c r="AF105" s="4" t="s">
        <v>4</v>
      </c>
      <c r="AG105" s="378"/>
      <c r="AH105" s="379"/>
      <c r="AI105" s="380"/>
      <c r="AJ105" s="384"/>
      <c r="AK105" s="385"/>
      <c r="AL105" s="386"/>
      <c r="AM105" s="384"/>
      <c r="AN105" s="385"/>
      <c r="AO105" s="386"/>
      <c r="AP105" s="2"/>
      <c r="AQ105" s="3"/>
      <c r="AR105" s="3"/>
      <c r="AS105" s="3"/>
      <c r="AT105" s="47"/>
      <c r="AU105" s="66"/>
      <c r="AV105" s="65"/>
      <c r="AW105" s="64"/>
    </row>
    <row r="106" spans="2:49" ht="15" customHeight="1">
      <c r="B106" s="138"/>
      <c r="C106" s="139"/>
      <c r="D106" s="139"/>
      <c r="E106" s="139"/>
      <c r="F106" s="139"/>
      <c r="G106" s="139"/>
      <c r="H106" s="5" t="s">
        <v>20</v>
      </c>
      <c r="I106" s="22"/>
      <c r="J106" s="22"/>
      <c r="K106" s="23"/>
      <c r="L106" s="118"/>
      <c r="M106" s="119"/>
      <c r="N106" s="120"/>
      <c r="O106" s="40" t="s">
        <v>4</v>
      </c>
      <c r="P106" s="69"/>
      <c r="Q106" s="69"/>
      <c r="R106" s="69"/>
      <c r="S106" s="40" t="s">
        <v>4</v>
      </c>
      <c r="T106" s="54"/>
      <c r="U106" s="55"/>
      <c r="V106" s="55"/>
      <c r="W106" s="102"/>
      <c r="X106" s="5" t="s">
        <v>5</v>
      </c>
      <c r="Y106" s="6"/>
      <c r="Z106" s="151"/>
      <c r="AA106" s="151"/>
      <c r="AB106" s="152"/>
      <c r="AC106" s="117"/>
      <c r="AD106" s="112"/>
      <c r="AE106" s="112"/>
      <c r="AF106" s="113"/>
      <c r="AG106" s="138"/>
      <c r="AH106" s="139"/>
      <c r="AI106" s="7" t="s">
        <v>4</v>
      </c>
      <c r="AJ106" s="155"/>
      <c r="AK106" s="156"/>
      <c r="AL106" s="7" t="s">
        <v>21</v>
      </c>
      <c r="AM106" s="155"/>
      <c r="AN106" s="156"/>
      <c r="AO106" s="7" t="s">
        <v>21</v>
      </c>
      <c r="AP106" s="138"/>
      <c r="AQ106" s="139"/>
      <c r="AR106" s="139"/>
      <c r="AS106" s="139"/>
      <c r="AT106" s="53"/>
      <c r="AU106" s="52"/>
      <c r="AV106" s="43"/>
      <c r="AW106" s="63"/>
    </row>
    <row r="107" spans="2:49" ht="15" customHeight="1">
      <c r="B107" s="11"/>
      <c r="C107" s="141" t="s">
        <v>1</v>
      </c>
      <c r="D107" s="12"/>
      <c r="E107" s="141" t="s">
        <v>2</v>
      </c>
      <c r="F107" s="12"/>
      <c r="G107" s="141" t="s">
        <v>3</v>
      </c>
      <c r="H107" s="309"/>
      <c r="I107" s="310"/>
      <c r="J107" s="310"/>
      <c r="K107" s="311"/>
      <c r="L107" s="352"/>
      <c r="M107" s="353"/>
      <c r="N107" s="353"/>
      <c r="O107" s="56"/>
      <c r="P107" s="356" t="str">
        <f>IF(F107="","",P104+L107)</f>
        <v/>
      </c>
      <c r="Q107" s="357"/>
      <c r="R107" s="357"/>
      <c r="S107" s="41"/>
      <c r="T107" s="387"/>
      <c r="U107" s="388"/>
      <c r="V107" s="388"/>
      <c r="W107" s="154"/>
      <c r="X107" s="391"/>
      <c r="Y107" s="392"/>
      <c r="Z107" s="392"/>
      <c r="AA107" s="392"/>
      <c r="AB107" s="38"/>
      <c r="AC107" s="395" t="str">
        <f>IF(F107="","",AC104+T107+X107)</f>
        <v/>
      </c>
      <c r="AD107" s="396"/>
      <c r="AE107" s="396"/>
      <c r="AF107" s="38"/>
      <c r="AG107" s="375" t="str">
        <f>IF(F107="","",P107-AC107)</f>
        <v/>
      </c>
      <c r="AH107" s="376"/>
      <c r="AI107" s="377"/>
      <c r="AJ107" s="381"/>
      <c r="AK107" s="382"/>
      <c r="AL107" s="383"/>
      <c r="AM107" s="381"/>
      <c r="AN107" s="382"/>
      <c r="AO107" s="383"/>
      <c r="AP107" s="11"/>
      <c r="AQ107" s="141" t="s">
        <v>25</v>
      </c>
      <c r="AR107" s="12"/>
      <c r="AS107" s="141" t="s">
        <v>26</v>
      </c>
      <c r="AT107" s="13"/>
      <c r="AU107" s="67"/>
      <c r="AV107" s="50"/>
      <c r="AW107" s="51"/>
    </row>
    <row r="108" spans="2:49" ht="15" customHeight="1">
      <c r="B108" s="2"/>
      <c r="C108" s="3"/>
      <c r="D108" s="3"/>
      <c r="E108" s="3"/>
      <c r="F108" s="3"/>
      <c r="G108" s="3"/>
      <c r="H108" s="315"/>
      <c r="I108" s="316"/>
      <c r="J108" s="316"/>
      <c r="K108" s="317"/>
      <c r="L108" s="354"/>
      <c r="M108" s="355"/>
      <c r="N108" s="355"/>
      <c r="O108" s="57"/>
      <c r="P108" s="358"/>
      <c r="Q108" s="359"/>
      <c r="R108" s="359"/>
      <c r="S108" s="42"/>
      <c r="T108" s="389"/>
      <c r="U108" s="390"/>
      <c r="V108" s="390"/>
      <c r="W108" s="153" t="s">
        <v>4</v>
      </c>
      <c r="X108" s="393"/>
      <c r="Y108" s="394"/>
      <c r="Z108" s="394"/>
      <c r="AA108" s="394"/>
      <c r="AB108" s="4" t="s">
        <v>4</v>
      </c>
      <c r="AC108" s="397"/>
      <c r="AD108" s="398"/>
      <c r="AE108" s="398"/>
      <c r="AF108" s="4" t="s">
        <v>4</v>
      </c>
      <c r="AG108" s="378"/>
      <c r="AH108" s="379"/>
      <c r="AI108" s="380"/>
      <c r="AJ108" s="384"/>
      <c r="AK108" s="385"/>
      <c r="AL108" s="386"/>
      <c r="AM108" s="384"/>
      <c r="AN108" s="385"/>
      <c r="AO108" s="386"/>
      <c r="AP108" s="2"/>
      <c r="AQ108" s="3"/>
      <c r="AR108" s="3"/>
      <c r="AS108" s="3"/>
      <c r="AT108" s="47"/>
      <c r="AU108" s="66"/>
      <c r="AV108" s="65"/>
      <c r="AW108" s="64"/>
    </row>
    <row r="109" spans="2:49" ht="15" customHeight="1">
      <c r="B109" s="138"/>
      <c r="C109" s="139"/>
      <c r="D109" s="139"/>
      <c r="E109" s="139"/>
      <c r="F109" s="139"/>
      <c r="G109" s="139"/>
      <c r="H109" s="5" t="s">
        <v>20</v>
      </c>
      <c r="I109" s="22"/>
      <c r="J109" s="22"/>
      <c r="K109" s="23"/>
      <c r="L109" s="118"/>
      <c r="M109" s="120"/>
      <c r="N109" s="39"/>
      <c r="O109" s="40" t="s">
        <v>4</v>
      </c>
      <c r="P109" s="69"/>
      <c r="Q109" s="69"/>
      <c r="R109" s="69"/>
      <c r="S109" s="40" t="s">
        <v>4</v>
      </c>
      <c r="T109" s="54"/>
      <c r="U109" s="55"/>
      <c r="V109" s="55"/>
      <c r="W109" s="154"/>
      <c r="X109" s="58" t="s">
        <v>5</v>
      </c>
      <c r="Y109" s="6"/>
      <c r="Z109" s="151"/>
      <c r="AA109" s="151"/>
      <c r="AB109" s="152"/>
      <c r="AC109" s="117"/>
      <c r="AD109" s="112"/>
      <c r="AE109" s="112"/>
      <c r="AF109" s="113"/>
      <c r="AG109" s="138"/>
      <c r="AH109" s="139"/>
      <c r="AI109" s="7" t="s">
        <v>4</v>
      </c>
      <c r="AJ109" s="155"/>
      <c r="AK109" s="156"/>
      <c r="AL109" s="7" t="s">
        <v>21</v>
      </c>
      <c r="AM109" s="155"/>
      <c r="AN109" s="156"/>
      <c r="AO109" s="7" t="s">
        <v>21</v>
      </c>
      <c r="AP109" s="138"/>
      <c r="AQ109" s="139"/>
      <c r="AR109" s="139"/>
      <c r="AS109" s="139"/>
      <c r="AT109" s="53"/>
      <c r="AU109" s="52"/>
      <c r="AV109" s="43"/>
      <c r="AW109" s="63"/>
    </row>
    <row r="110" spans="2:49" ht="15" customHeight="1">
      <c r="B110" s="11"/>
      <c r="C110" s="141" t="s">
        <v>1</v>
      </c>
      <c r="D110" s="12"/>
      <c r="E110" s="141" t="s">
        <v>2</v>
      </c>
      <c r="F110" s="12"/>
      <c r="G110" s="141" t="s">
        <v>3</v>
      </c>
      <c r="H110" s="309"/>
      <c r="I110" s="310"/>
      <c r="J110" s="310"/>
      <c r="K110" s="311"/>
      <c r="L110" s="352"/>
      <c r="M110" s="353"/>
      <c r="N110" s="353"/>
      <c r="O110" s="56"/>
      <c r="P110" s="356" t="str">
        <f>IF(F110="","",P107+L110)</f>
        <v/>
      </c>
      <c r="Q110" s="357"/>
      <c r="R110" s="357"/>
      <c r="S110" s="41"/>
      <c r="T110" s="387"/>
      <c r="U110" s="388"/>
      <c r="V110" s="388"/>
      <c r="W110" s="103"/>
      <c r="X110" s="391"/>
      <c r="Y110" s="392"/>
      <c r="Z110" s="392"/>
      <c r="AA110" s="392"/>
      <c r="AB110" s="38"/>
      <c r="AC110" s="395" t="str">
        <f>IF(F110="","",AC107+T110+X110)</f>
        <v/>
      </c>
      <c r="AD110" s="396"/>
      <c r="AE110" s="396"/>
      <c r="AF110" s="38"/>
      <c r="AG110" s="375" t="str">
        <f>IF(F110="","",P110-AC110)</f>
        <v/>
      </c>
      <c r="AH110" s="376"/>
      <c r="AI110" s="377"/>
      <c r="AJ110" s="381"/>
      <c r="AK110" s="382"/>
      <c r="AL110" s="383"/>
      <c r="AM110" s="381"/>
      <c r="AN110" s="382"/>
      <c r="AO110" s="383"/>
      <c r="AP110" s="11"/>
      <c r="AQ110" s="141" t="s">
        <v>25</v>
      </c>
      <c r="AR110" s="12"/>
      <c r="AS110" s="141" t="s">
        <v>26</v>
      </c>
      <c r="AT110" s="13"/>
      <c r="AU110" s="67"/>
      <c r="AV110" s="50"/>
      <c r="AW110" s="51"/>
    </row>
    <row r="111" spans="2:49" ht="15" customHeight="1" thickBot="1">
      <c r="B111" s="2"/>
      <c r="C111" s="3"/>
      <c r="D111" s="3"/>
      <c r="E111" s="3"/>
      <c r="F111" s="3"/>
      <c r="G111" s="3"/>
      <c r="H111" s="315"/>
      <c r="I111" s="316"/>
      <c r="J111" s="316"/>
      <c r="K111" s="317"/>
      <c r="L111" s="478"/>
      <c r="M111" s="479"/>
      <c r="N111" s="479"/>
      <c r="O111" s="57"/>
      <c r="P111" s="358"/>
      <c r="Q111" s="359"/>
      <c r="R111" s="359"/>
      <c r="S111" s="42"/>
      <c r="T111" s="389"/>
      <c r="U111" s="390"/>
      <c r="V111" s="390"/>
      <c r="W111" s="104" t="s">
        <v>4</v>
      </c>
      <c r="X111" s="393"/>
      <c r="Y111" s="394"/>
      <c r="Z111" s="394"/>
      <c r="AA111" s="394"/>
      <c r="AB111" s="4" t="s">
        <v>4</v>
      </c>
      <c r="AC111" s="397"/>
      <c r="AD111" s="398"/>
      <c r="AE111" s="398"/>
      <c r="AF111" s="4" t="s">
        <v>4</v>
      </c>
      <c r="AG111" s="378"/>
      <c r="AH111" s="379"/>
      <c r="AI111" s="380"/>
      <c r="AJ111" s="384"/>
      <c r="AK111" s="385"/>
      <c r="AL111" s="386"/>
      <c r="AM111" s="384"/>
      <c r="AN111" s="385"/>
      <c r="AO111" s="386"/>
      <c r="AP111" s="2"/>
      <c r="AQ111" s="3"/>
      <c r="AR111" s="3"/>
      <c r="AS111" s="3"/>
      <c r="AT111" s="3"/>
      <c r="AU111" s="2"/>
      <c r="AV111" s="65"/>
      <c r="AW111" s="64"/>
    </row>
    <row r="112" spans="2:49" ht="15" customHeight="1">
      <c r="B112" s="318" t="s">
        <v>34</v>
      </c>
      <c r="C112" s="319"/>
      <c r="D112" s="319"/>
      <c r="E112" s="319"/>
      <c r="F112" s="319"/>
      <c r="G112" s="320"/>
      <c r="H112" s="332"/>
      <c r="I112" s="333"/>
      <c r="J112" s="333"/>
      <c r="K112" s="334"/>
      <c r="L112" s="178"/>
      <c r="M112" s="217"/>
      <c r="N112" s="217"/>
      <c r="O112" s="196" t="s">
        <v>4</v>
      </c>
      <c r="P112" s="458" t="s">
        <v>40</v>
      </c>
      <c r="Q112" s="459"/>
      <c r="R112" s="217"/>
      <c r="S112" s="196"/>
      <c r="T112" s="178"/>
      <c r="U112" s="68"/>
      <c r="V112" s="179"/>
      <c r="W112" s="196" t="s">
        <v>4</v>
      </c>
      <c r="X112" s="180"/>
      <c r="Y112" s="179"/>
      <c r="Z112" s="179"/>
      <c r="AA112" s="179"/>
      <c r="AB112" s="196" t="s">
        <v>4</v>
      </c>
      <c r="AC112" s="20"/>
      <c r="AD112" s="20"/>
      <c r="AE112" s="20"/>
      <c r="AF112" s="196" t="s">
        <v>4</v>
      </c>
      <c r="AG112" s="197"/>
      <c r="AH112" s="198"/>
      <c r="AI112" s="234" t="s">
        <v>51</v>
      </c>
      <c r="AJ112" s="181" t="s">
        <v>40</v>
      </c>
      <c r="AK112" s="25"/>
      <c r="AL112" s="25"/>
      <c r="AM112" s="204" t="s">
        <v>40</v>
      </c>
      <c r="AN112" s="25"/>
      <c r="AO112" s="26"/>
      <c r="AP112" s="25"/>
      <c r="AQ112" s="71"/>
      <c r="AR112" s="71"/>
      <c r="AS112" s="71"/>
      <c r="AT112" s="75"/>
      <c r="AU112" s="71"/>
      <c r="AV112" s="401" t="str">
        <f>IF(SUM(AW81,AW84,AW87,AW90,AW93,AW96,AW99,AW102,AW105,AW108,AW111,)=0,"",SUM(AW81,AW84,AW87,AW90,AW93,AW96,AW99,AW102,AW105,AW108,AW111,))</f>
        <v/>
      </c>
      <c r="AW112" s="402"/>
    </row>
    <row r="113" spans="2:49" ht="15" customHeight="1">
      <c r="B113" s="321"/>
      <c r="C113" s="322"/>
      <c r="D113" s="322"/>
      <c r="E113" s="322"/>
      <c r="F113" s="322"/>
      <c r="G113" s="323"/>
      <c r="H113" s="335"/>
      <c r="I113" s="336"/>
      <c r="J113" s="336"/>
      <c r="K113" s="337"/>
      <c r="L113" s="219" t="s">
        <v>40</v>
      </c>
      <c r="M113" s="399">
        <f>IF(SUM(L80,L83,L86,L89,L92,L95,L98,L101,L104,L107,L110,)=0,0,SUM(L80,L83,L86,L89,L92,L95,L98,L101,L104,L107,L110,))</f>
        <v>0</v>
      </c>
      <c r="N113" s="399"/>
      <c r="O113" s="239"/>
      <c r="P113" s="462">
        <f>IF(M113=0,0,M113)</f>
        <v>0</v>
      </c>
      <c r="Q113" s="463"/>
      <c r="R113" s="463"/>
      <c r="S113" s="191" t="s">
        <v>4</v>
      </c>
      <c r="T113" s="219" t="s">
        <v>40</v>
      </c>
      <c r="U113" s="480">
        <f>IF(SUM(T80,T83,T86,T89,T92,T95,T98,T101,T104,T107,T110,)=0,0,SUM(T80,T83,T86,T89,T92,T95,T98,T101,T104,T107,T110,))</f>
        <v>0</v>
      </c>
      <c r="V113" s="480"/>
      <c r="W113" s="481"/>
      <c r="X113" s="219" t="s">
        <v>40</v>
      </c>
      <c r="Y113" s="367">
        <f>IF(SUM(X80,X83,X86,X89,X92,X95,X98,X101,X104,X107,X110,)=0,0,SUM(X80,X83,X86,X89,X92,X95,X98,X101,X104,X107,X110,))</f>
        <v>0</v>
      </c>
      <c r="Z113" s="367"/>
      <c r="AA113" s="367"/>
      <c r="AB113" s="223"/>
      <c r="AC113" s="224" t="s">
        <v>53</v>
      </c>
      <c r="AD113" s="456">
        <f>IF(U113=0,0,U113+Y113)</f>
        <v>0</v>
      </c>
      <c r="AE113" s="456"/>
      <c r="AF113" s="457"/>
      <c r="AG113" s="266" t="str">
        <f>AG110</f>
        <v/>
      </c>
      <c r="AH113" s="267"/>
      <c r="AI113" s="268"/>
      <c r="AJ113" s="328">
        <f>IF(SUM(AJ80,AJ83,AJ86,AJ89,AJ92,AJ95,AJ98,AJ101,AJ104,AJ107,AJ110,)=0,0,SUM(AJ80,AJ83,AJ86,AJ89,AJ92,AJ95,AJ98,AJ101,AJ104,AJ107,AJ110,))</f>
        <v>0</v>
      </c>
      <c r="AK113" s="329"/>
      <c r="AL113" s="70" t="s">
        <v>21</v>
      </c>
      <c r="AM113" s="328">
        <f>IF(SUM(AM80,AM83,AM86,AM89,AM92,AM95,AM98,AM101,AM104,AM107,AM110,)=0,0,SUM(AM80,AM83,AM86,AM89,AM92,AM95,AM98,AM101,AM104,AM107,AM110,))</f>
        <v>0</v>
      </c>
      <c r="AN113" s="329"/>
      <c r="AO113" s="29" t="s">
        <v>21</v>
      </c>
      <c r="AP113" s="147"/>
      <c r="AQ113" s="72"/>
      <c r="AR113" s="72"/>
      <c r="AS113" s="72"/>
      <c r="AT113" s="76"/>
      <c r="AU113" s="72"/>
      <c r="AV113" s="403"/>
      <c r="AW113" s="404"/>
    </row>
    <row r="114" spans="2:49" ht="15" customHeight="1">
      <c r="B114" s="321"/>
      <c r="C114" s="322"/>
      <c r="D114" s="322"/>
      <c r="E114" s="322"/>
      <c r="F114" s="322"/>
      <c r="G114" s="323"/>
      <c r="H114" s="335"/>
      <c r="I114" s="336"/>
      <c r="J114" s="336"/>
      <c r="K114" s="337"/>
      <c r="L114" s="218" t="s">
        <v>41</v>
      </c>
      <c r="M114" s="253">
        <f>IF(M113=0,M54,IF(M54=0,M113,M54+M113))</f>
        <v>0</v>
      </c>
      <c r="N114" s="253"/>
      <c r="O114" s="250"/>
      <c r="P114" s="464"/>
      <c r="Q114" s="465"/>
      <c r="R114" s="465"/>
      <c r="S114" s="215"/>
      <c r="T114" s="225" t="s">
        <v>41</v>
      </c>
      <c r="U114" s="409">
        <f>IF(U113=0,U54,IF(U54=0,U113,U54+U113))</f>
        <v>0</v>
      </c>
      <c r="V114" s="409"/>
      <c r="W114" s="498"/>
      <c r="X114" s="225" t="s">
        <v>41</v>
      </c>
      <c r="Y114" s="409">
        <f>IF(Y113=0,Y54,IF(Y54=0,Y113,Y54+Y113))</f>
        <v>0</v>
      </c>
      <c r="Z114" s="409"/>
      <c r="AA114" s="409"/>
      <c r="AB114" s="226"/>
      <c r="AC114" s="227" t="s">
        <v>54</v>
      </c>
      <c r="AD114" s="456">
        <f>IF(U114=0,0,U114+Y114)</f>
        <v>0</v>
      </c>
      <c r="AE114" s="456"/>
      <c r="AF114" s="457"/>
      <c r="AG114" s="266"/>
      <c r="AH114" s="267"/>
      <c r="AI114" s="268"/>
      <c r="AJ114" s="407"/>
      <c r="AK114" s="408"/>
      <c r="AL114" s="205"/>
      <c r="AM114" s="407"/>
      <c r="AN114" s="408"/>
      <c r="AO114" s="206"/>
      <c r="AP114" s="27"/>
      <c r="AQ114" s="72"/>
      <c r="AR114" s="72"/>
      <c r="AS114" s="72"/>
      <c r="AT114" s="76"/>
      <c r="AU114" s="72"/>
      <c r="AV114" s="403"/>
      <c r="AW114" s="404"/>
    </row>
    <row r="115" spans="2:49" ht="15" customHeight="1">
      <c r="B115" s="321"/>
      <c r="C115" s="322"/>
      <c r="D115" s="322"/>
      <c r="E115" s="322"/>
      <c r="F115" s="322"/>
      <c r="G115" s="323"/>
      <c r="H115" s="335"/>
      <c r="I115" s="336"/>
      <c r="J115" s="336"/>
      <c r="K115" s="337"/>
      <c r="L115" s="231"/>
      <c r="M115" s="251"/>
      <c r="N115" s="251"/>
      <c r="O115" s="249" t="s">
        <v>17</v>
      </c>
      <c r="P115" s="460" t="s">
        <v>55</v>
      </c>
      <c r="Q115" s="461"/>
      <c r="R115" s="244"/>
      <c r="S115" s="191"/>
      <c r="T115" s="185"/>
      <c r="U115" s="245"/>
      <c r="V115" s="246"/>
      <c r="W115" s="247" t="s">
        <v>17</v>
      </c>
      <c r="X115" s="176"/>
      <c r="Y115" s="246"/>
      <c r="Z115" s="246"/>
      <c r="AA115" s="246"/>
      <c r="AB115" s="191" t="s">
        <v>17</v>
      </c>
      <c r="AC115" s="209"/>
      <c r="AD115" s="248"/>
      <c r="AE115" s="248"/>
      <c r="AF115" s="249" t="s">
        <v>17</v>
      </c>
      <c r="AG115" s="266"/>
      <c r="AH115" s="267"/>
      <c r="AI115" s="268"/>
      <c r="AJ115" s="183" t="s">
        <v>41</v>
      </c>
      <c r="AK115" s="27"/>
      <c r="AL115" s="27"/>
      <c r="AM115" s="186" t="s">
        <v>40</v>
      </c>
      <c r="AN115" s="27"/>
      <c r="AO115" s="28"/>
      <c r="AP115" s="169"/>
      <c r="AQ115" s="72"/>
      <c r="AR115" s="72"/>
      <c r="AS115" s="72"/>
      <c r="AT115" s="76"/>
      <c r="AU115" s="72"/>
      <c r="AV115" s="403"/>
      <c r="AW115" s="404"/>
    </row>
    <row r="116" spans="2:49" ht="15" customHeight="1">
      <c r="B116" s="321"/>
      <c r="C116" s="322"/>
      <c r="D116" s="322"/>
      <c r="E116" s="322"/>
      <c r="F116" s="322"/>
      <c r="G116" s="323"/>
      <c r="H116" s="335"/>
      <c r="I116" s="336"/>
      <c r="J116" s="336"/>
      <c r="K116" s="337"/>
      <c r="L116" s="219" t="s">
        <v>40</v>
      </c>
      <c r="M116" s="411">
        <f>IF(M113=0,0,M113*320)</f>
        <v>0</v>
      </c>
      <c r="N116" s="411"/>
      <c r="O116" s="412"/>
      <c r="P116" s="462">
        <f>IF(M114=0,0,M114)</f>
        <v>0</v>
      </c>
      <c r="Q116" s="463"/>
      <c r="R116" s="463"/>
      <c r="S116" s="216" t="s">
        <v>56</v>
      </c>
      <c r="T116" s="219" t="s">
        <v>40</v>
      </c>
      <c r="U116" s="480">
        <f>IF(U113=0,0,U113*320)</f>
        <v>0</v>
      </c>
      <c r="V116" s="480"/>
      <c r="W116" s="481"/>
      <c r="X116" s="219" t="s">
        <v>40</v>
      </c>
      <c r="Y116" s="399">
        <f>IF(Y113=0,0,Y113*320)</f>
        <v>0</v>
      </c>
      <c r="Z116" s="399"/>
      <c r="AA116" s="399"/>
      <c r="AB116" s="146"/>
      <c r="AC116" s="224" t="s">
        <v>53</v>
      </c>
      <c r="AD116" s="456">
        <f>IF(U116=0,0,U116+Y116)</f>
        <v>0</v>
      </c>
      <c r="AE116" s="456"/>
      <c r="AF116" s="457"/>
      <c r="AG116" s="199"/>
      <c r="AH116" s="50"/>
      <c r="AI116" s="51"/>
      <c r="AJ116" s="328">
        <f>IF(AJ113=0,AJ56,IF(AJ56=0,AJ113,AJ56+AJ113))</f>
        <v>0</v>
      </c>
      <c r="AK116" s="329"/>
      <c r="AL116" s="70" t="s">
        <v>21</v>
      </c>
      <c r="AM116" s="328">
        <f>IF(AM113=0,AM56,IF(AM56=0,AM113,AM56+AM113))</f>
        <v>0</v>
      </c>
      <c r="AN116" s="329"/>
      <c r="AO116" s="29" t="s">
        <v>21</v>
      </c>
      <c r="AP116" s="169"/>
      <c r="AQ116" s="72"/>
      <c r="AR116" s="72"/>
      <c r="AS116" s="72"/>
      <c r="AT116" s="76"/>
      <c r="AU116" s="72"/>
      <c r="AV116" s="403"/>
      <c r="AW116" s="404"/>
    </row>
    <row r="117" spans="2:49" ht="15" customHeight="1" thickBot="1">
      <c r="B117" s="324"/>
      <c r="C117" s="325"/>
      <c r="D117" s="325"/>
      <c r="E117" s="325"/>
      <c r="F117" s="325"/>
      <c r="G117" s="326"/>
      <c r="H117" s="338"/>
      <c r="I117" s="339"/>
      <c r="J117" s="339"/>
      <c r="K117" s="340"/>
      <c r="L117" s="232" t="s">
        <v>41</v>
      </c>
      <c r="M117" s="413">
        <f>IF(M114=0,0,M114*320)</f>
        <v>0</v>
      </c>
      <c r="N117" s="413"/>
      <c r="O117" s="414"/>
      <c r="P117" s="466"/>
      <c r="Q117" s="467"/>
      <c r="R117" s="467"/>
      <c r="S117" s="213"/>
      <c r="T117" s="228" t="s">
        <v>41</v>
      </c>
      <c r="U117" s="410">
        <f>IF(U114=0,0,U114*320)</f>
        <v>0</v>
      </c>
      <c r="V117" s="410"/>
      <c r="W117" s="482"/>
      <c r="X117" s="228" t="s">
        <v>41</v>
      </c>
      <c r="Y117" s="410">
        <f>IF(Y114=0,0,Y114*320)</f>
        <v>0</v>
      </c>
      <c r="Z117" s="410"/>
      <c r="AA117" s="410"/>
      <c r="AB117" s="233"/>
      <c r="AC117" s="230" t="s">
        <v>54</v>
      </c>
      <c r="AD117" s="491">
        <f>IF(U117=0,0,U117+Y117)</f>
        <v>0</v>
      </c>
      <c r="AE117" s="491"/>
      <c r="AF117" s="492"/>
      <c r="AG117" s="200"/>
      <c r="AH117" s="201"/>
      <c r="AI117" s="202"/>
      <c r="AJ117" s="330">
        <f>IF(AJ116="",AJ56,IF(AJ56="",AJ116,AJ56+AJ116))</f>
        <v>0</v>
      </c>
      <c r="AK117" s="331"/>
      <c r="AL117" s="73"/>
      <c r="AM117" s="330">
        <f>IF(AM116="",AM56,IF(AM56="",AM116,AM56+AM116))</f>
        <v>0</v>
      </c>
      <c r="AN117" s="331"/>
      <c r="AO117" s="150"/>
      <c r="AP117" s="170"/>
      <c r="AQ117" s="74"/>
      <c r="AR117" s="74"/>
      <c r="AS117" s="74"/>
      <c r="AT117" s="77"/>
      <c r="AU117" s="74"/>
      <c r="AV117" s="405"/>
      <c r="AW117" s="406"/>
    </row>
    <row r="119" spans="2:49">
      <c r="F119" s="275" t="s">
        <v>46</v>
      </c>
      <c r="G119" s="265"/>
      <c r="H119" s="171"/>
      <c r="I119" s="172"/>
      <c r="J119" s="173"/>
      <c r="K119" t="s">
        <v>47</v>
      </c>
      <c r="X119" s="236"/>
    </row>
    <row r="120" spans="2:49">
      <c r="F120" s="275" t="s">
        <v>48</v>
      </c>
      <c r="G120" s="275"/>
      <c r="H120" s="107" t="s">
        <v>57</v>
      </c>
      <c r="K120" s="174"/>
    </row>
    <row r="121" spans="2:49">
      <c r="B121" t="s">
        <v>49</v>
      </c>
    </row>
    <row r="122" spans="2:49" ht="22.5" customHeight="1">
      <c r="B122" s="285" t="s">
        <v>58</v>
      </c>
      <c r="C122" s="285"/>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285"/>
      <c r="AJ122" s="285"/>
      <c r="AK122" s="285"/>
      <c r="AL122" s="285"/>
      <c r="AM122" s="285"/>
      <c r="AN122" s="285"/>
      <c r="AO122" s="285"/>
      <c r="AP122" s="285"/>
      <c r="AQ122" s="285"/>
      <c r="AR122" s="285"/>
      <c r="AS122" s="285"/>
      <c r="AT122" s="285"/>
      <c r="AU122" s="285"/>
      <c r="AV122" s="285"/>
      <c r="AW122" s="285"/>
    </row>
    <row r="123" spans="2:49" ht="24.95" customHeight="1">
      <c r="B123" s="286" t="s">
        <v>18</v>
      </c>
      <c r="C123" s="286"/>
      <c r="D123" s="286"/>
      <c r="E123" s="286"/>
      <c r="F123" s="286"/>
      <c r="G123" s="286"/>
      <c r="H123" s="3"/>
      <c r="I123" s="341" t="str">
        <f>IF($I$3="","",$I$3)</f>
        <v/>
      </c>
      <c r="J123" s="341"/>
      <c r="K123" s="341"/>
      <c r="L123" s="341"/>
      <c r="M123" s="341"/>
      <c r="N123" s="341"/>
      <c r="O123" s="341"/>
      <c r="P123" s="341"/>
      <c r="Q123" s="341"/>
      <c r="R123" s="341"/>
      <c r="S123" s="341"/>
      <c r="T123" s="141"/>
      <c r="U123" s="141"/>
      <c r="V123" s="141"/>
      <c r="W123" s="141"/>
    </row>
    <row r="124" spans="2:49" ht="29.25" customHeight="1">
      <c r="B124" s="307" t="s">
        <v>50</v>
      </c>
      <c r="C124" s="307"/>
      <c r="D124" s="307"/>
      <c r="E124" s="307"/>
      <c r="F124" s="307"/>
      <c r="G124" s="307"/>
      <c r="H124" s="18"/>
      <c r="I124" s="308" t="str">
        <f>IF($I$4="","",$I$4)</f>
        <v/>
      </c>
      <c r="J124" s="308"/>
      <c r="K124" s="308"/>
      <c r="L124" s="308"/>
      <c r="M124" s="308"/>
      <c r="N124" s="308"/>
      <c r="O124" s="308"/>
      <c r="P124" s="308"/>
      <c r="Q124" s="308"/>
      <c r="R124" s="308"/>
      <c r="S124" s="308"/>
      <c r="T124" s="193"/>
      <c r="U124" s="193"/>
      <c r="V124" s="193"/>
      <c r="W124" s="193"/>
      <c r="AJ124" s="106"/>
      <c r="AK124" s="107"/>
      <c r="AL124" s="107"/>
      <c r="AM124" s="107"/>
      <c r="AN124" s="107"/>
      <c r="AO124" s="107"/>
      <c r="AP124" s="107"/>
      <c r="AQ124" s="107"/>
      <c r="AR124" s="107"/>
      <c r="AS124" s="107"/>
      <c r="AT124" s="107"/>
      <c r="AU124" s="107"/>
      <c r="AV124" s="107"/>
      <c r="AW124" s="107"/>
    </row>
    <row r="125" spans="2:49" ht="30" customHeight="1">
      <c r="B125" s="327" t="s">
        <v>23</v>
      </c>
      <c r="C125" s="327"/>
      <c r="D125" s="327"/>
      <c r="E125" s="327"/>
      <c r="F125" s="327"/>
      <c r="G125" s="327"/>
      <c r="H125" s="18"/>
      <c r="I125" s="276" t="str">
        <f>IF($I$5="","",$I$5)</f>
        <v/>
      </c>
      <c r="J125" s="276"/>
      <c r="K125" s="276"/>
      <c r="L125" s="276"/>
      <c r="M125" s="276"/>
      <c r="N125" s="276"/>
      <c r="O125" s="276"/>
      <c r="P125" s="276"/>
      <c r="Q125" s="276"/>
      <c r="R125" s="276"/>
      <c r="S125" s="276"/>
      <c r="T125" s="141"/>
      <c r="U125" s="141"/>
      <c r="V125" s="141"/>
      <c r="W125" s="141"/>
    </row>
    <row r="126" spans="2:49" ht="12" customHeight="1" thickBot="1">
      <c r="AJ126" s="3"/>
      <c r="AK126" s="3"/>
    </row>
    <row r="127" spans="2:49" ht="18" customHeight="1">
      <c r="B127" s="277" t="s">
        <v>14</v>
      </c>
      <c r="C127" s="278"/>
      <c r="D127" s="278"/>
      <c r="E127" s="278"/>
      <c r="F127" s="278"/>
      <c r="G127" s="281" t="str">
        <f>IF($G$7="","",$G$7)</f>
        <v/>
      </c>
      <c r="H127" s="281"/>
      <c r="I127" s="281"/>
      <c r="J127" s="281"/>
      <c r="K127" s="281"/>
      <c r="L127" s="281"/>
      <c r="M127" s="281"/>
      <c r="N127" s="281"/>
      <c r="O127" s="281"/>
      <c r="P127" s="281"/>
      <c r="Q127" s="281"/>
      <c r="R127" s="281"/>
      <c r="S127" s="281"/>
      <c r="T127" s="281"/>
      <c r="U127" s="281"/>
      <c r="V127" s="281"/>
      <c r="W127" s="281"/>
      <c r="X127" s="282"/>
      <c r="Y127" s="297" t="s">
        <v>19</v>
      </c>
      <c r="Z127" s="298"/>
      <c r="AA127" s="298"/>
      <c r="AB127" s="19"/>
      <c r="AC127" s="20"/>
      <c r="AD127" s="21"/>
      <c r="AE127" s="20"/>
      <c r="AF127" s="21"/>
      <c r="AG127" s="20"/>
      <c r="AH127" s="36"/>
      <c r="AI127" s="139"/>
      <c r="AJ127" s="106"/>
      <c r="AK127" s="107"/>
      <c r="AL127" s="108"/>
      <c r="AM127" s="108"/>
      <c r="AN127" s="108"/>
      <c r="AO127" s="108"/>
      <c r="AP127" s="108"/>
      <c r="AQ127" s="108"/>
      <c r="AR127" s="108"/>
      <c r="AS127" s="108"/>
      <c r="AT127" s="108"/>
      <c r="AU127" s="108"/>
      <c r="AV127" s="108"/>
      <c r="AW127" s="1"/>
    </row>
    <row r="128" spans="2:49" ht="18" customHeight="1" thickBot="1">
      <c r="B128" s="279"/>
      <c r="C128" s="280"/>
      <c r="D128" s="280"/>
      <c r="E128" s="280"/>
      <c r="F128" s="280"/>
      <c r="G128" s="283"/>
      <c r="H128" s="283"/>
      <c r="I128" s="283"/>
      <c r="J128" s="283"/>
      <c r="K128" s="283"/>
      <c r="L128" s="283"/>
      <c r="M128" s="283"/>
      <c r="N128" s="283"/>
      <c r="O128" s="283"/>
      <c r="P128" s="283"/>
      <c r="Q128" s="283"/>
      <c r="R128" s="283"/>
      <c r="S128" s="283"/>
      <c r="T128" s="283"/>
      <c r="U128" s="283"/>
      <c r="V128" s="283"/>
      <c r="W128" s="283"/>
      <c r="X128" s="284"/>
      <c r="Y128" s="299"/>
      <c r="Z128" s="300"/>
      <c r="AA128" s="300"/>
      <c r="AB128" s="294" t="str">
        <f>IF($AB$8="","",$AB$8)</f>
        <v/>
      </c>
      <c r="AC128" s="294" t="str">
        <f t="shared" ref="AC128" si="4">IF(AC68="","",AC68)</f>
        <v/>
      </c>
      <c r="AD128" s="420" t="s">
        <v>59</v>
      </c>
      <c r="AE128" s="294" t="str">
        <f>IF($AE$8="","",$AE$8)</f>
        <v/>
      </c>
      <c r="AF128" s="415" t="s">
        <v>60</v>
      </c>
      <c r="AG128" s="416" t="str">
        <f>IF($AG$8="","",$AG$8)</f>
        <v/>
      </c>
      <c r="AH128" s="287" t="s">
        <v>3</v>
      </c>
      <c r="AI128" s="141"/>
      <c r="AJ128" s="147" t="s">
        <v>16</v>
      </c>
      <c r="AK128" s="148" t="s">
        <v>43</v>
      </c>
      <c r="AL128" s="147"/>
      <c r="AM128" s="147"/>
      <c r="AN128" s="147"/>
      <c r="AO128" s="147"/>
      <c r="AP128" s="147"/>
      <c r="AQ128" s="147"/>
      <c r="AR128" s="147"/>
      <c r="AS128" s="147"/>
      <c r="AT128" s="147"/>
      <c r="AU128" s="147"/>
      <c r="AV128" s="147"/>
      <c r="AW128" s="105"/>
    </row>
    <row r="129" spans="2:49" ht="18" customHeight="1">
      <c r="B129" s="288" t="s">
        <v>22</v>
      </c>
      <c r="C129" s="289"/>
      <c r="D129" s="289"/>
      <c r="E129" s="289"/>
      <c r="F129" s="289"/>
      <c r="G129" s="289"/>
      <c r="H129" s="292" t="s">
        <v>27</v>
      </c>
      <c r="I129" s="292"/>
      <c r="J129" s="292"/>
      <c r="K129" s="37"/>
      <c r="L129" s="37"/>
      <c r="M129" s="37"/>
      <c r="N129" s="24"/>
      <c r="O129" s="293" t="str">
        <f>IF($O$9="","",$O$9)</f>
        <v/>
      </c>
      <c r="P129" s="295" t="s">
        <v>59</v>
      </c>
      <c r="Q129" s="143"/>
      <c r="R129" s="293" t="str">
        <f>IF($R$9="","",$R$9)</f>
        <v/>
      </c>
      <c r="S129" s="295" t="s">
        <v>60</v>
      </c>
      <c r="T129" s="293" t="str">
        <f>IF($T$9="","",$T$9)</f>
        <v/>
      </c>
      <c r="U129" s="292" t="s">
        <v>61</v>
      </c>
      <c r="V129" s="37"/>
      <c r="W129" s="37"/>
      <c r="X129" s="15"/>
      <c r="Y129" s="299"/>
      <c r="Z129" s="300"/>
      <c r="AA129" s="300"/>
      <c r="AB129" s="294"/>
      <c r="AC129" s="294"/>
      <c r="AD129" s="420"/>
      <c r="AE129" s="294"/>
      <c r="AF129" s="415"/>
      <c r="AG129" s="416"/>
      <c r="AH129" s="287"/>
      <c r="AI129" s="141"/>
      <c r="AJ129" s="148"/>
      <c r="AK129" s="147" t="s">
        <v>36</v>
      </c>
      <c r="AL129" s="147"/>
      <c r="AM129" s="147"/>
      <c r="AN129" s="147"/>
      <c r="AO129" s="147"/>
      <c r="AP129" s="147"/>
      <c r="AQ129" s="147"/>
      <c r="AR129" s="147"/>
      <c r="AS129" s="147"/>
      <c r="AT129" s="147"/>
      <c r="AU129" s="147"/>
      <c r="AV129" s="147"/>
      <c r="AW129" s="105"/>
    </row>
    <row r="130" spans="2:49" ht="9" customHeight="1">
      <c r="B130" s="290"/>
      <c r="C130" s="291"/>
      <c r="D130" s="291"/>
      <c r="E130" s="291"/>
      <c r="F130" s="291"/>
      <c r="G130" s="291"/>
      <c r="H130" s="264"/>
      <c r="I130" s="264"/>
      <c r="J130" s="264"/>
      <c r="K130" s="141"/>
      <c r="L130" s="141"/>
      <c r="M130" s="141"/>
      <c r="N130" s="30"/>
      <c r="O130" s="294"/>
      <c r="P130" s="296"/>
      <c r="Q130" s="144"/>
      <c r="R130" s="294"/>
      <c r="S130" s="296"/>
      <c r="T130" s="294"/>
      <c r="U130" s="264"/>
      <c r="V130" s="141"/>
      <c r="W130" s="141"/>
      <c r="X130" s="16"/>
      <c r="Y130" s="299"/>
      <c r="Z130" s="300"/>
      <c r="AA130" s="300"/>
      <c r="AB130" s="35"/>
      <c r="AC130" s="122"/>
      <c r="AD130" s="13"/>
      <c r="AE130" s="142" t="s">
        <v>63</v>
      </c>
      <c r="AF130" s="141"/>
      <c r="AG130" s="123"/>
      <c r="AH130" s="16"/>
      <c r="AI130" s="141"/>
      <c r="AJ130" s="147"/>
      <c r="AK130" s="147"/>
      <c r="AL130" s="147"/>
      <c r="AM130" s="147"/>
      <c r="AN130" s="147"/>
      <c r="AO130" s="147"/>
      <c r="AP130" s="147"/>
      <c r="AQ130" s="147"/>
      <c r="AR130" s="147"/>
      <c r="AS130" s="147"/>
      <c r="AT130" s="147"/>
      <c r="AU130" s="147"/>
      <c r="AV130" s="147"/>
      <c r="AW130" s="105"/>
    </row>
    <row r="131" spans="2:49" ht="18" customHeight="1">
      <c r="B131" s="290" t="s">
        <v>12</v>
      </c>
      <c r="C131" s="291"/>
      <c r="D131" s="291"/>
      <c r="E131" s="291"/>
      <c r="F131" s="291"/>
      <c r="G131" s="141"/>
      <c r="H131" s="142"/>
      <c r="I131" s="30"/>
      <c r="J131" s="141"/>
      <c r="K131" s="141"/>
      <c r="L131" s="294" t="str">
        <f>IF($L$11="","",$L$11)</f>
        <v/>
      </c>
      <c r="M131" s="294" t="str">
        <f t="shared" ref="M131" si="5">IF(M71="","",M71)</f>
        <v/>
      </c>
      <c r="N131" s="264" t="s">
        <v>62</v>
      </c>
      <c r="O131" s="438" t="str">
        <f>IF($O$11="","",$O$11)</f>
        <v/>
      </c>
      <c r="P131" s="438" t="str">
        <f t="shared" ref="P131:T131" si="6">IF(P71="","",P71)</f>
        <v/>
      </c>
      <c r="Q131" s="438" t="str">
        <f t="shared" si="6"/>
        <v/>
      </c>
      <c r="R131" s="438" t="str">
        <f t="shared" si="6"/>
        <v/>
      </c>
      <c r="S131" s="438" t="str">
        <f t="shared" si="6"/>
        <v/>
      </c>
      <c r="T131" s="438" t="str">
        <f t="shared" si="6"/>
        <v/>
      </c>
      <c r="U131" s="31"/>
      <c r="V131" s="32"/>
      <c r="W131" s="32"/>
      <c r="X131" s="33"/>
      <c r="Y131" s="299"/>
      <c r="Z131" s="300"/>
      <c r="AA131" s="300"/>
      <c r="AB131" s="294" t="str">
        <f>IF($AB$11="","",$AB$11)</f>
        <v/>
      </c>
      <c r="AC131" s="294"/>
      <c r="AD131" s="420" t="s">
        <v>59</v>
      </c>
      <c r="AE131" s="294" t="str">
        <f>IF($AE$11="","",$AE$11)</f>
        <v/>
      </c>
      <c r="AF131" s="415" t="s">
        <v>60</v>
      </c>
      <c r="AG131" s="416" t="str">
        <f>IF($AG$11="","",$AG$11)</f>
        <v/>
      </c>
      <c r="AH131" s="287" t="s">
        <v>3</v>
      </c>
      <c r="AI131" s="141"/>
      <c r="AJ131" s="147" t="s">
        <v>16</v>
      </c>
      <c r="AK131" s="147" t="s">
        <v>37</v>
      </c>
      <c r="AL131" s="147"/>
      <c r="AM131" s="147"/>
      <c r="AN131" s="147"/>
      <c r="AO131" s="147"/>
      <c r="AP131" s="147"/>
      <c r="AQ131" s="147"/>
      <c r="AR131" s="147"/>
      <c r="AS131" s="147"/>
      <c r="AT131" s="147"/>
      <c r="AU131" s="147"/>
      <c r="AV131" s="147"/>
      <c r="AW131" s="110"/>
    </row>
    <row r="132" spans="2:49" ht="8.25" customHeight="1">
      <c r="B132" s="290"/>
      <c r="C132" s="291"/>
      <c r="D132" s="291"/>
      <c r="E132" s="291"/>
      <c r="F132" s="291"/>
      <c r="G132" s="141"/>
      <c r="H132" s="142"/>
      <c r="I132" s="30"/>
      <c r="J132" s="141"/>
      <c r="K132" s="141"/>
      <c r="L132" s="294"/>
      <c r="M132" s="294"/>
      <c r="N132" s="264"/>
      <c r="O132" s="438"/>
      <c r="P132" s="438"/>
      <c r="Q132" s="438"/>
      <c r="R132" s="438"/>
      <c r="S132" s="438"/>
      <c r="T132" s="438"/>
      <c r="U132" s="31"/>
      <c r="V132" s="32"/>
      <c r="W132" s="32"/>
      <c r="X132" s="33"/>
      <c r="Y132" s="299"/>
      <c r="Z132" s="300"/>
      <c r="AA132" s="300"/>
      <c r="AB132" s="294"/>
      <c r="AC132" s="294"/>
      <c r="AD132" s="420"/>
      <c r="AE132" s="294"/>
      <c r="AF132" s="415"/>
      <c r="AG132" s="416"/>
      <c r="AH132" s="287"/>
      <c r="AI132" s="141"/>
      <c r="AJ132" s="149"/>
      <c r="AK132" s="433" t="s">
        <v>38</v>
      </c>
      <c r="AL132" s="256"/>
      <c r="AM132" s="256"/>
      <c r="AN132" s="256"/>
      <c r="AO132" s="256"/>
      <c r="AP132" s="256"/>
      <c r="AQ132" s="256"/>
      <c r="AR132" s="256"/>
      <c r="AS132" s="256"/>
      <c r="AT132" s="256"/>
      <c r="AU132" s="256"/>
      <c r="AV132" s="256"/>
      <c r="AW132" s="110"/>
    </row>
    <row r="133" spans="2:49" ht="9.75" customHeight="1">
      <c r="B133" s="255" t="s">
        <v>24</v>
      </c>
      <c r="C133" s="256"/>
      <c r="D133" s="256"/>
      <c r="E133" s="256"/>
      <c r="F133" s="256"/>
      <c r="G133" s="256"/>
      <c r="H133" s="256"/>
      <c r="I133" s="256"/>
      <c r="J133" s="141"/>
      <c r="K133" s="141"/>
      <c r="L133" s="141"/>
      <c r="M133" s="259" t="str">
        <f>IF($M$13="","",$M$13)</f>
        <v/>
      </c>
      <c r="N133" s="259" t="str">
        <f t="shared" ref="N133:X133" si="7">IF(N73="","",N73)</f>
        <v/>
      </c>
      <c r="O133" s="259" t="str">
        <f t="shared" si="7"/>
        <v/>
      </c>
      <c r="P133" s="259" t="str">
        <f t="shared" si="7"/>
        <v/>
      </c>
      <c r="Q133" s="259" t="str">
        <f t="shared" si="7"/>
        <v/>
      </c>
      <c r="R133" s="259" t="str">
        <f t="shared" si="7"/>
        <v/>
      </c>
      <c r="S133" s="259" t="str">
        <f t="shared" si="7"/>
        <v/>
      </c>
      <c r="T133" s="259" t="str">
        <f t="shared" si="7"/>
        <v/>
      </c>
      <c r="U133" s="259" t="str">
        <f t="shared" si="7"/>
        <v/>
      </c>
      <c r="V133" s="259" t="str">
        <f t="shared" si="7"/>
        <v/>
      </c>
      <c r="W133" s="259" t="str">
        <f t="shared" si="7"/>
        <v/>
      </c>
      <c r="X133" s="260" t="str">
        <f t="shared" si="7"/>
        <v/>
      </c>
      <c r="Y133" s="299"/>
      <c r="Z133" s="300"/>
      <c r="AA133" s="300"/>
      <c r="AB133" s="294"/>
      <c r="AC133" s="294"/>
      <c r="AD133" s="420"/>
      <c r="AE133" s="294"/>
      <c r="AF133" s="415"/>
      <c r="AG133" s="416"/>
      <c r="AH133" s="287"/>
      <c r="AI133" s="141"/>
      <c r="AJ133" s="149"/>
      <c r="AK133" s="256"/>
      <c r="AL133" s="256"/>
      <c r="AM133" s="256"/>
      <c r="AN133" s="256"/>
      <c r="AO133" s="256"/>
      <c r="AP133" s="256"/>
      <c r="AQ133" s="256"/>
      <c r="AR133" s="256"/>
      <c r="AS133" s="256"/>
      <c r="AT133" s="256"/>
      <c r="AU133" s="256"/>
      <c r="AV133" s="256"/>
      <c r="AW133" s="110"/>
    </row>
    <row r="134" spans="2:49" ht="18" customHeight="1" thickBot="1">
      <c r="B134" s="257"/>
      <c r="C134" s="258"/>
      <c r="D134" s="258"/>
      <c r="E134" s="258"/>
      <c r="F134" s="258"/>
      <c r="G134" s="258"/>
      <c r="H134" s="258"/>
      <c r="I134" s="258"/>
      <c r="J134" s="34"/>
      <c r="K134" s="34"/>
      <c r="L134" s="34"/>
      <c r="M134" s="261"/>
      <c r="N134" s="261"/>
      <c r="O134" s="261"/>
      <c r="P134" s="261"/>
      <c r="Q134" s="261"/>
      <c r="R134" s="261"/>
      <c r="S134" s="261"/>
      <c r="T134" s="261"/>
      <c r="U134" s="261"/>
      <c r="V134" s="261"/>
      <c r="W134" s="261"/>
      <c r="X134" s="262"/>
      <c r="Y134" s="301"/>
      <c r="Z134" s="302"/>
      <c r="AA134" s="302"/>
      <c r="AB134" s="34"/>
      <c r="AC134" s="34"/>
      <c r="AD134" s="34"/>
      <c r="AE134" s="34"/>
      <c r="AF134" s="34"/>
      <c r="AG134" s="34"/>
      <c r="AH134" s="17"/>
      <c r="AI134" s="3"/>
      <c r="AJ134" s="109"/>
      <c r="AK134" s="109"/>
      <c r="AL134" s="109"/>
      <c r="AM134" s="109"/>
      <c r="AN134" s="109"/>
      <c r="AO134" s="109"/>
      <c r="AP134" s="109"/>
      <c r="AQ134" s="109"/>
      <c r="AR134" s="109"/>
      <c r="AS134" s="109"/>
      <c r="AT134" s="109"/>
      <c r="AU134" s="109"/>
      <c r="AV134" s="109"/>
      <c r="AW134" s="111"/>
    </row>
    <row r="135" spans="2:49" ht="15.95" customHeight="1">
      <c r="B135" s="263" t="s">
        <v>0</v>
      </c>
      <c r="C135" s="264"/>
      <c r="D135" s="264"/>
      <c r="E135" s="264"/>
      <c r="F135" s="264"/>
      <c r="G135" s="265"/>
      <c r="H135" s="445" t="s">
        <v>32</v>
      </c>
      <c r="I135" s="446"/>
      <c r="J135" s="446"/>
      <c r="K135" s="446"/>
      <c r="L135" s="446"/>
      <c r="M135" s="446"/>
      <c r="N135" s="446"/>
      <c r="O135" s="446"/>
      <c r="P135" s="446"/>
      <c r="Q135" s="446"/>
      <c r="R135" s="446"/>
      <c r="S135" s="447"/>
      <c r="T135" s="445" t="s">
        <v>11</v>
      </c>
      <c r="U135" s="446"/>
      <c r="V135" s="446"/>
      <c r="W135" s="446"/>
      <c r="X135" s="446"/>
      <c r="Y135" s="446"/>
      <c r="Z135" s="446"/>
      <c r="AA135" s="446"/>
      <c r="AB135" s="446"/>
      <c r="AC135" s="446"/>
      <c r="AD135" s="446"/>
      <c r="AE135" s="446"/>
      <c r="AF135" s="447"/>
      <c r="AG135" s="263" t="s">
        <v>10</v>
      </c>
      <c r="AH135" s="264"/>
      <c r="AI135" s="265"/>
      <c r="AJ135" s="439" t="s">
        <v>39</v>
      </c>
      <c r="AK135" s="440"/>
      <c r="AL135" s="440"/>
      <c r="AM135" s="440"/>
      <c r="AN135" s="440"/>
      <c r="AO135" s="440"/>
      <c r="AP135" s="440"/>
      <c r="AQ135" s="440"/>
      <c r="AR135" s="440"/>
      <c r="AS135" s="440"/>
      <c r="AT135" s="441"/>
      <c r="AU135" s="421" t="s">
        <v>31</v>
      </c>
      <c r="AV135" s="422"/>
      <c r="AW135" s="423"/>
    </row>
    <row r="136" spans="2:49" ht="15.95" customHeight="1">
      <c r="B136" s="427" t="s">
        <v>6</v>
      </c>
      <c r="C136" s="428"/>
      <c r="D136" s="428"/>
      <c r="E136" s="428"/>
      <c r="F136" s="428"/>
      <c r="G136" s="429"/>
      <c r="H136" s="430" t="s">
        <v>33</v>
      </c>
      <c r="I136" s="431"/>
      <c r="J136" s="431"/>
      <c r="K136" s="431"/>
      <c r="L136" s="431"/>
      <c r="M136" s="431"/>
      <c r="N136" s="431"/>
      <c r="O136" s="432"/>
      <c r="P136" s="430" t="s">
        <v>30</v>
      </c>
      <c r="Q136" s="431"/>
      <c r="R136" s="431"/>
      <c r="S136" s="432"/>
      <c r="T136" s="439" t="s">
        <v>42</v>
      </c>
      <c r="U136" s="440"/>
      <c r="V136" s="440"/>
      <c r="W136" s="441"/>
      <c r="X136" s="439" t="s">
        <v>7</v>
      </c>
      <c r="Y136" s="440"/>
      <c r="Z136" s="440"/>
      <c r="AA136" s="440"/>
      <c r="AB136" s="441"/>
      <c r="AC136" s="439" t="s">
        <v>8</v>
      </c>
      <c r="AD136" s="440"/>
      <c r="AE136" s="440"/>
      <c r="AF136" s="441"/>
      <c r="AG136" s="424" t="s">
        <v>9</v>
      </c>
      <c r="AH136" s="425"/>
      <c r="AI136" s="426"/>
      <c r="AJ136" s="442" t="s">
        <v>28</v>
      </c>
      <c r="AK136" s="443"/>
      <c r="AL136" s="444"/>
      <c r="AM136" s="442" t="s">
        <v>35</v>
      </c>
      <c r="AN136" s="443"/>
      <c r="AO136" s="444"/>
      <c r="AP136" s="439" t="s">
        <v>29</v>
      </c>
      <c r="AQ136" s="440"/>
      <c r="AR136" s="440"/>
      <c r="AS136" s="440"/>
      <c r="AT136" s="441"/>
      <c r="AU136" s="424"/>
      <c r="AV136" s="425"/>
      <c r="AW136" s="426"/>
    </row>
    <row r="137" spans="2:49" ht="15" customHeight="1">
      <c r="B137" s="468" t="s">
        <v>45</v>
      </c>
      <c r="C137" s="469"/>
      <c r="D137" s="469"/>
      <c r="E137" s="469"/>
      <c r="F137" s="469"/>
      <c r="G137" s="470"/>
      <c r="H137" s="84"/>
      <c r="I137" s="96"/>
      <c r="J137" s="96"/>
      <c r="K137" s="88"/>
      <c r="L137" s="84"/>
      <c r="M137" s="85"/>
      <c r="N137" s="96"/>
      <c r="O137" s="97"/>
      <c r="P137" s="474" t="str">
        <f>IF(P110="","",P110)</f>
        <v/>
      </c>
      <c r="Q137" s="475"/>
      <c r="R137" s="475"/>
      <c r="S137" s="7" t="s">
        <v>4</v>
      </c>
      <c r="T137" s="82"/>
      <c r="U137" s="83"/>
      <c r="V137" s="83"/>
      <c r="W137" s="83"/>
      <c r="X137" s="84"/>
      <c r="Y137" s="85"/>
      <c r="Z137" s="86"/>
      <c r="AA137" s="86"/>
      <c r="AB137" s="87"/>
      <c r="AC137" s="474" t="str">
        <f>IF(AC110="","",AC110)</f>
        <v/>
      </c>
      <c r="AD137" s="475"/>
      <c r="AE137" s="475"/>
      <c r="AF137" s="7" t="s">
        <v>4</v>
      </c>
      <c r="AG137" s="84"/>
      <c r="AH137" s="85"/>
      <c r="AI137" s="88"/>
      <c r="AJ137" s="84"/>
      <c r="AK137" s="85"/>
      <c r="AL137" s="88"/>
      <c r="AM137" s="84"/>
      <c r="AN137" s="85"/>
      <c r="AO137" s="88"/>
      <c r="AP137" s="84"/>
      <c r="AQ137" s="85"/>
      <c r="AR137" s="85"/>
      <c r="AS137" s="85"/>
      <c r="AT137" s="85"/>
      <c r="AU137" s="145"/>
      <c r="AV137" s="43"/>
      <c r="AW137" s="63"/>
    </row>
    <row r="138" spans="2:49" ht="15" customHeight="1">
      <c r="B138" s="471"/>
      <c r="C138" s="472"/>
      <c r="D138" s="472"/>
      <c r="E138" s="472"/>
      <c r="F138" s="472"/>
      <c r="G138" s="473"/>
      <c r="H138" s="91"/>
      <c r="I138" s="98"/>
      <c r="J138" s="98"/>
      <c r="K138" s="95"/>
      <c r="L138" s="91"/>
      <c r="M138" s="92"/>
      <c r="N138" s="98"/>
      <c r="O138" s="99"/>
      <c r="P138" s="476"/>
      <c r="Q138" s="477"/>
      <c r="R138" s="477"/>
      <c r="S138" s="79"/>
      <c r="T138" s="89"/>
      <c r="U138" s="90"/>
      <c r="V138" s="90"/>
      <c r="W138" s="90"/>
      <c r="X138" s="91"/>
      <c r="Y138" s="92"/>
      <c r="Z138" s="93"/>
      <c r="AA138" s="93"/>
      <c r="AB138" s="94"/>
      <c r="AC138" s="476"/>
      <c r="AD138" s="477"/>
      <c r="AE138" s="477"/>
      <c r="AF138" s="79"/>
      <c r="AG138" s="91"/>
      <c r="AH138" s="92"/>
      <c r="AI138" s="95"/>
      <c r="AJ138" s="91"/>
      <c r="AK138" s="92"/>
      <c r="AL138" s="95"/>
      <c r="AM138" s="91"/>
      <c r="AN138" s="92"/>
      <c r="AO138" s="95"/>
      <c r="AP138" s="91"/>
      <c r="AQ138" s="92"/>
      <c r="AR138" s="92"/>
      <c r="AS138" s="92"/>
      <c r="AT138" s="92"/>
      <c r="AU138" s="78"/>
      <c r="AV138" s="80"/>
      <c r="AW138" s="81"/>
    </row>
    <row r="139" spans="2:49" ht="15" customHeight="1">
      <c r="B139" s="140"/>
      <c r="C139" s="141"/>
      <c r="D139" s="141"/>
      <c r="E139" s="141"/>
      <c r="F139" s="141"/>
      <c r="G139" s="141"/>
      <c r="H139" s="58" t="s">
        <v>20</v>
      </c>
      <c r="I139" s="60"/>
      <c r="J139" s="60"/>
      <c r="K139" s="61"/>
      <c r="L139" s="157"/>
      <c r="M139" s="158"/>
      <c r="N139" s="158"/>
      <c r="O139" s="40" t="s">
        <v>4</v>
      </c>
      <c r="P139" s="55"/>
      <c r="Q139" s="55"/>
      <c r="R139" s="55"/>
      <c r="S139" s="40" t="s">
        <v>4</v>
      </c>
      <c r="T139" s="54"/>
      <c r="U139" s="55"/>
      <c r="V139" s="55"/>
      <c r="W139" s="55"/>
      <c r="X139" s="58" t="s">
        <v>5</v>
      </c>
      <c r="Y139" s="59"/>
      <c r="Z139" s="448"/>
      <c r="AA139" s="448"/>
      <c r="AB139" s="449"/>
      <c r="AC139" s="114"/>
      <c r="AD139" s="115"/>
      <c r="AE139" s="115"/>
      <c r="AF139" s="116"/>
      <c r="AG139" s="140"/>
      <c r="AH139" s="141"/>
      <c r="AI139" s="40" t="s">
        <v>4</v>
      </c>
      <c r="AJ139" s="163"/>
      <c r="AK139" s="164"/>
      <c r="AL139" s="40" t="s">
        <v>21</v>
      </c>
      <c r="AM139" s="163"/>
      <c r="AN139" s="164"/>
      <c r="AO139" s="40" t="s">
        <v>21</v>
      </c>
      <c r="AP139" s="140"/>
      <c r="AQ139" s="141"/>
      <c r="AR139" s="141"/>
      <c r="AS139" s="141"/>
      <c r="AT139" s="141"/>
      <c r="AU139" s="140"/>
      <c r="AV139" s="50"/>
      <c r="AW139" s="51"/>
    </row>
    <row r="140" spans="2:49" ht="15" customHeight="1">
      <c r="B140" s="11"/>
      <c r="C140" s="141" t="s">
        <v>1</v>
      </c>
      <c r="D140" s="12"/>
      <c r="E140" s="141" t="s">
        <v>2</v>
      </c>
      <c r="F140" s="12"/>
      <c r="G140" s="141" t="s">
        <v>3</v>
      </c>
      <c r="H140" s="309"/>
      <c r="I140" s="310"/>
      <c r="J140" s="310"/>
      <c r="K140" s="311"/>
      <c r="L140" s="352"/>
      <c r="M140" s="353"/>
      <c r="N140" s="353"/>
      <c r="O140" s="56"/>
      <c r="P140" s="395" t="str">
        <f>IF(F140="","",P137+L140)</f>
        <v/>
      </c>
      <c r="Q140" s="396"/>
      <c r="R140" s="396"/>
      <c r="S140" s="41"/>
      <c r="T140" s="369"/>
      <c r="U140" s="370"/>
      <c r="V140" s="370"/>
      <c r="W140" s="55"/>
      <c r="X140" s="373"/>
      <c r="Y140" s="374"/>
      <c r="Z140" s="374"/>
      <c r="AA140" s="374"/>
      <c r="AB140" s="38"/>
      <c r="AC140" s="395" t="str">
        <f>IF(F140="","",T140+AC137+X140)</f>
        <v/>
      </c>
      <c r="AD140" s="396"/>
      <c r="AE140" s="396"/>
      <c r="AF140" s="38"/>
      <c r="AG140" s="375" t="str">
        <f>IF(F140="","",P140-AC140)</f>
        <v/>
      </c>
      <c r="AH140" s="376"/>
      <c r="AI140" s="377"/>
      <c r="AJ140" s="381"/>
      <c r="AK140" s="382"/>
      <c r="AL140" s="383"/>
      <c r="AM140" s="381"/>
      <c r="AN140" s="382"/>
      <c r="AO140" s="383"/>
      <c r="AP140" s="62"/>
      <c r="AQ140" s="141" t="s">
        <v>25</v>
      </c>
      <c r="AR140" s="121"/>
      <c r="AS140" s="50" t="s">
        <v>26</v>
      </c>
      <c r="AU140" s="49"/>
      <c r="AV140" s="50"/>
      <c r="AW140" s="51"/>
    </row>
    <row r="141" spans="2:49" ht="15" customHeight="1">
      <c r="B141" s="2"/>
      <c r="C141" s="3"/>
      <c r="D141" s="3"/>
      <c r="E141" s="3"/>
      <c r="F141" s="3"/>
      <c r="G141" s="3"/>
      <c r="H141" s="315"/>
      <c r="I141" s="316"/>
      <c r="J141" s="316"/>
      <c r="K141" s="317"/>
      <c r="L141" s="354"/>
      <c r="M141" s="355"/>
      <c r="N141" s="355"/>
      <c r="O141" s="57"/>
      <c r="P141" s="397"/>
      <c r="Q141" s="398"/>
      <c r="R141" s="398"/>
      <c r="S141" s="42"/>
      <c r="T141" s="371"/>
      <c r="U141" s="372"/>
      <c r="V141" s="372"/>
      <c r="W141" s="160" t="s">
        <v>4</v>
      </c>
      <c r="X141" s="354"/>
      <c r="Y141" s="355"/>
      <c r="Z141" s="355"/>
      <c r="AA141" s="355"/>
      <c r="AB141" s="4" t="s">
        <v>4</v>
      </c>
      <c r="AC141" s="397"/>
      <c r="AD141" s="398"/>
      <c r="AE141" s="398"/>
      <c r="AF141" s="4" t="s">
        <v>4</v>
      </c>
      <c r="AG141" s="378"/>
      <c r="AH141" s="379"/>
      <c r="AI141" s="380"/>
      <c r="AJ141" s="384"/>
      <c r="AK141" s="385"/>
      <c r="AL141" s="386"/>
      <c r="AM141" s="384"/>
      <c r="AN141" s="385"/>
      <c r="AO141" s="386"/>
      <c r="AP141" s="2"/>
      <c r="AQ141" s="3"/>
      <c r="AR141" s="3"/>
      <c r="AS141" s="3"/>
      <c r="AT141" s="47"/>
      <c r="AU141" s="66"/>
      <c r="AV141" s="65"/>
      <c r="AW141" s="64"/>
    </row>
    <row r="142" spans="2:49" ht="15" customHeight="1">
      <c r="B142" s="138"/>
      <c r="C142" s="139"/>
      <c r="D142" s="139"/>
      <c r="E142" s="139"/>
      <c r="F142" s="139"/>
      <c r="G142" s="139"/>
      <c r="H142" s="5" t="s">
        <v>20</v>
      </c>
      <c r="I142" s="22"/>
      <c r="J142" s="22"/>
      <c r="K142" s="23"/>
      <c r="L142" s="118"/>
      <c r="M142" s="119"/>
      <c r="N142" s="120"/>
      <c r="O142" s="7" t="s">
        <v>4</v>
      </c>
      <c r="P142" s="69"/>
      <c r="Q142" s="69"/>
      <c r="R142" s="69"/>
      <c r="S142" s="7" t="s">
        <v>4</v>
      </c>
      <c r="T142" s="54"/>
      <c r="U142" s="55"/>
      <c r="V142" s="55"/>
      <c r="W142" s="100"/>
      <c r="X142" s="58" t="s">
        <v>5</v>
      </c>
      <c r="Y142" s="59"/>
      <c r="Z142" s="165"/>
      <c r="AA142" s="165"/>
      <c r="AB142" s="166"/>
      <c r="AC142" s="117"/>
      <c r="AD142" s="112"/>
      <c r="AE142" s="112"/>
      <c r="AF142" s="113"/>
      <c r="AG142" s="138"/>
      <c r="AH142" s="139"/>
      <c r="AI142" s="7" t="s">
        <v>4</v>
      </c>
      <c r="AJ142" s="161"/>
      <c r="AK142" s="162"/>
      <c r="AL142" s="7" t="s">
        <v>21</v>
      </c>
      <c r="AM142" s="161"/>
      <c r="AN142" s="162"/>
      <c r="AO142" s="7" t="s">
        <v>21</v>
      </c>
      <c r="AP142" s="161"/>
      <c r="AQ142" s="162"/>
      <c r="AR142" s="162"/>
      <c r="AS142" s="162"/>
      <c r="AT142" s="53"/>
      <c r="AU142" s="52"/>
      <c r="AV142" s="43"/>
      <c r="AW142" s="63"/>
    </row>
    <row r="143" spans="2:49" ht="15" customHeight="1">
      <c r="B143" s="11"/>
      <c r="C143" s="141" t="s">
        <v>1</v>
      </c>
      <c r="D143" s="12"/>
      <c r="E143" s="141" t="s">
        <v>2</v>
      </c>
      <c r="F143" s="12"/>
      <c r="G143" s="141" t="s">
        <v>3</v>
      </c>
      <c r="H143" s="309"/>
      <c r="I143" s="310"/>
      <c r="J143" s="310"/>
      <c r="K143" s="311"/>
      <c r="L143" s="352"/>
      <c r="M143" s="353"/>
      <c r="N143" s="353"/>
      <c r="O143" s="56"/>
      <c r="P143" s="395" t="str">
        <f>IF(F143="","",P140+L143)</f>
        <v/>
      </c>
      <c r="Q143" s="396"/>
      <c r="R143" s="396"/>
      <c r="S143" s="41"/>
      <c r="T143" s="387"/>
      <c r="U143" s="388"/>
      <c r="V143" s="388"/>
      <c r="W143" s="159"/>
      <c r="X143" s="391"/>
      <c r="Y143" s="392"/>
      <c r="Z143" s="392"/>
      <c r="AA143" s="392"/>
      <c r="AB143" s="38"/>
      <c r="AC143" s="395" t="str">
        <f>IF(F143="","",AC140+T143+X143)</f>
        <v/>
      </c>
      <c r="AD143" s="396"/>
      <c r="AE143" s="396"/>
      <c r="AF143" s="38"/>
      <c r="AG143" s="375" t="str">
        <f>IF(F143="","",P143-AC143)</f>
        <v/>
      </c>
      <c r="AH143" s="376"/>
      <c r="AI143" s="377"/>
      <c r="AJ143" s="381"/>
      <c r="AK143" s="382"/>
      <c r="AL143" s="383"/>
      <c r="AM143" s="381"/>
      <c r="AN143" s="382"/>
      <c r="AO143" s="383"/>
      <c r="AP143" s="11"/>
      <c r="AQ143" s="164" t="s">
        <v>25</v>
      </c>
      <c r="AR143" s="12"/>
      <c r="AS143" s="164" t="s">
        <v>26</v>
      </c>
      <c r="AT143" s="13"/>
      <c r="AU143" s="67"/>
      <c r="AV143" s="50"/>
      <c r="AW143" s="51"/>
    </row>
    <row r="144" spans="2:49" ht="15" customHeight="1">
      <c r="B144" s="2"/>
      <c r="C144" s="3"/>
      <c r="D144" s="3"/>
      <c r="E144" s="3"/>
      <c r="F144" s="3"/>
      <c r="G144" s="3"/>
      <c r="H144" s="315"/>
      <c r="I144" s="316"/>
      <c r="J144" s="316"/>
      <c r="K144" s="317"/>
      <c r="L144" s="354"/>
      <c r="M144" s="355"/>
      <c r="N144" s="355"/>
      <c r="O144" s="57"/>
      <c r="P144" s="397"/>
      <c r="Q144" s="398"/>
      <c r="R144" s="398"/>
      <c r="S144" s="42"/>
      <c r="T144" s="389"/>
      <c r="U144" s="390"/>
      <c r="V144" s="390"/>
      <c r="W144" s="160" t="s">
        <v>4</v>
      </c>
      <c r="X144" s="393"/>
      <c r="Y144" s="394"/>
      <c r="Z144" s="394"/>
      <c r="AA144" s="394"/>
      <c r="AB144" s="4" t="s">
        <v>4</v>
      </c>
      <c r="AC144" s="397"/>
      <c r="AD144" s="398"/>
      <c r="AE144" s="398"/>
      <c r="AF144" s="4" t="s">
        <v>4</v>
      </c>
      <c r="AG144" s="378"/>
      <c r="AH144" s="379"/>
      <c r="AI144" s="380"/>
      <c r="AJ144" s="384"/>
      <c r="AK144" s="385"/>
      <c r="AL144" s="386"/>
      <c r="AM144" s="384"/>
      <c r="AN144" s="385"/>
      <c r="AO144" s="386"/>
      <c r="AP144" s="2"/>
      <c r="AQ144" s="3"/>
      <c r="AR144" s="3"/>
      <c r="AS144" s="3"/>
      <c r="AT144" s="47"/>
      <c r="AU144" s="66"/>
      <c r="AV144" s="65"/>
      <c r="AW144" s="64"/>
    </row>
    <row r="145" spans="2:49" ht="15" customHeight="1">
      <c r="B145" s="138"/>
      <c r="C145" s="139"/>
      <c r="D145" s="139"/>
      <c r="E145" s="139"/>
      <c r="F145" s="139"/>
      <c r="G145" s="139"/>
      <c r="H145" s="5" t="s">
        <v>20</v>
      </c>
      <c r="I145" s="22"/>
      <c r="J145" s="22"/>
      <c r="K145" s="23"/>
      <c r="L145" s="118"/>
      <c r="M145" s="119"/>
      <c r="N145" s="120"/>
      <c r="O145" s="40" t="s">
        <v>4</v>
      </c>
      <c r="P145" s="69"/>
      <c r="Q145" s="69"/>
      <c r="R145" s="69"/>
      <c r="S145" s="7" t="s">
        <v>4</v>
      </c>
      <c r="T145" s="54"/>
      <c r="U145" s="55"/>
      <c r="V145" s="55"/>
      <c r="W145" s="101"/>
      <c r="X145" s="58" t="s">
        <v>5</v>
      </c>
      <c r="Y145" s="6"/>
      <c r="Z145" s="165"/>
      <c r="AA145" s="165"/>
      <c r="AB145" s="166"/>
      <c r="AC145" s="117"/>
      <c r="AD145" s="112"/>
      <c r="AE145" s="112"/>
      <c r="AF145" s="113"/>
      <c r="AG145" s="138"/>
      <c r="AH145" s="139"/>
      <c r="AI145" s="7" t="s">
        <v>4</v>
      </c>
      <c r="AJ145" s="161"/>
      <c r="AK145" s="162"/>
      <c r="AL145" s="7" t="s">
        <v>21</v>
      </c>
      <c r="AM145" s="161"/>
      <c r="AN145" s="162"/>
      <c r="AO145" s="7" t="s">
        <v>21</v>
      </c>
      <c r="AP145" s="161"/>
      <c r="AQ145" s="162"/>
      <c r="AR145" s="162"/>
      <c r="AS145" s="162"/>
      <c r="AT145" s="53"/>
      <c r="AU145" s="52"/>
      <c r="AV145" s="43"/>
      <c r="AW145" s="63"/>
    </row>
    <row r="146" spans="2:49" ht="15" customHeight="1">
      <c r="B146" s="11"/>
      <c r="C146" s="141" t="s">
        <v>1</v>
      </c>
      <c r="D146" s="12"/>
      <c r="E146" s="141" t="s">
        <v>2</v>
      </c>
      <c r="F146" s="12"/>
      <c r="G146" s="141" t="s">
        <v>3</v>
      </c>
      <c r="H146" s="309"/>
      <c r="I146" s="310"/>
      <c r="J146" s="310"/>
      <c r="K146" s="311"/>
      <c r="L146" s="352"/>
      <c r="M146" s="353"/>
      <c r="N146" s="353"/>
      <c r="O146" s="56"/>
      <c r="P146" s="395" t="str">
        <f>IF(F146="","",P143+L146)</f>
        <v/>
      </c>
      <c r="Q146" s="396"/>
      <c r="R146" s="396"/>
      <c r="S146" s="41"/>
      <c r="T146" s="387"/>
      <c r="U146" s="388"/>
      <c r="V146" s="388"/>
      <c r="W146" s="159"/>
      <c r="X146" s="391"/>
      <c r="Y146" s="392"/>
      <c r="Z146" s="392"/>
      <c r="AA146" s="392"/>
      <c r="AB146" s="38"/>
      <c r="AC146" s="395" t="str">
        <f>IF(F146="","",AC143+T146+X146)</f>
        <v/>
      </c>
      <c r="AD146" s="396"/>
      <c r="AE146" s="396"/>
      <c r="AF146" s="38"/>
      <c r="AG146" s="375" t="str">
        <f>IF(F146="","",P146-AC146)</f>
        <v/>
      </c>
      <c r="AH146" s="376"/>
      <c r="AI146" s="377"/>
      <c r="AJ146" s="381"/>
      <c r="AK146" s="382"/>
      <c r="AL146" s="383"/>
      <c r="AM146" s="381"/>
      <c r="AN146" s="382"/>
      <c r="AO146" s="383"/>
      <c r="AP146" s="11"/>
      <c r="AQ146" s="164" t="s">
        <v>25</v>
      </c>
      <c r="AR146" s="12"/>
      <c r="AS146" s="164" t="s">
        <v>26</v>
      </c>
      <c r="AT146" s="13"/>
      <c r="AU146" s="67"/>
      <c r="AV146" s="50"/>
      <c r="AW146" s="51"/>
    </row>
    <row r="147" spans="2:49" ht="15" customHeight="1">
      <c r="B147" s="2"/>
      <c r="C147" s="3"/>
      <c r="D147" s="3"/>
      <c r="E147" s="3"/>
      <c r="F147" s="3"/>
      <c r="G147" s="3"/>
      <c r="H147" s="315"/>
      <c r="I147" s="316"/>
      <c r="J147" s="316"/>
      <c r="K147" s="317"/>
      <c r="L147" s="354"/>
      <c r="M147" s="355"/>
      <c r="N147" s="355"/>
      <c r="O147" s="56"/>
      <c r="P147" s="397"/>
      <c r="Q147" s="398"/>
      <c r="R147" s="398"/>
      <c r="S147" s="42"/>
      <c r="T147" s="389"/>
      <c r="U147" s="390"/>
      <c r="V147" s="390"/>
      <c r="W147" s="160" t="s">
        <v>4</v>
      </c>
      <c r="X147" s="393"/>
      <c r="Y147" s="394"/>
      <c r="Z147" s="394"/>
      <c r="AA147" s="394"/>
      <c r="AB147" s="4" t="s">
        <v>4</v>
      </c>
      <c r="AC147" s="397"/>
      <c r="AD147" s="398"/>
      <c r="AE147" s="398"/>
      <c r="AF147" s="4" t="s">
        <v>4</v>
      </c>
      <c r="AG147" s="378"/>
      <c r="AH147" s="379"/>
      <c r="AI147" s="380"/>
      <c r="AJ147" s="384"/>
      <c r="AK147" s="385"/>
      <c r="AL147" s="386"/>
      <c r="AM147" s="384"/>
      <c r="AN147" s="385"/>
      <c r="AO147" s="386"/>
      <c r="AP147" s="2"/>
      <c r="AQ147" s="3"/>
      <c r="AR147" s="3"/>
      <c r="AS147" s="3"/>
      <c r="AT147" s="47"/>
      <c r="AU147" s="66"/>
      <c r="AV147" s="65"/>
      <c r="AW147" s="64"/>
    </row>
    <row r="148" spans="2:49" ht="15" customHeight="1">
      <c r="B148" s="138"/>
      <c r="C148" s="139"/>
      <c r="D148" s="139"/>
      <c r="E148" s="139"/>
      <c r="F148" s="139"/>
      <c r="G148" s="139"/>
      <c r="H148" s="5" t="s">
        <v>20</v>
      </c>
      <c r="I148" s="22"/>
      <c r="J148" s="22"/>
      <c r="K148" s="23"/>
      <c r="L148" s="118"/>
      <c r="M148" s="119"/>
      <c r="N148" s="120"/>
      <c r="O148" s="7" t="s">
        <v>4</v>
      </c>
      <c r="P148" s="69"/>
      <c r="Q148" s="69"/>
      <c r="R148" s="69"/>
      <c r="S148" s="7" t="s">
        <v>4</v>
      </c>
      <c r="T148" s="54"/>
      <c r="U148" s="55"/>
      <c r="V148" s="55"/>
      <c r="W148" s="100"/>
      <c r="X148" s="5" t="s">
        <v>5</v>
      </c>
      <c r="Y148" s="6"/>
      <c r="Z148" s="165"/>
      <c r="AA148" s="165"/>
      <c r="AB148" s="166"/>
      <c r="AC148" s="117"/>
      <c r="AD148" s="112"/>
      <c r="AE148" s="112"/>
      <c r="AF148" s="113"/>
      <c r="AG148" s="138"/>
      <c r="AH148" s="139"/>
      <c r="AI148" s="7" t="s">
        <v>4</v>
      </c>
      <c r="AJ148" s="161"/>
      <c r="AK148" s="162"/>
      <c r="AL148" s="7" t="s">
        <v>21</v>
      </c>
      <c r="AM148" s="161"/>
      <c r="AN148" s="162"/>
      <c r="AO148" s="7" t="s">
        <v>21</v>
      </c>
      <c r="AP148" s="161"/>
      <c r="AQ148" s="162"/>
      <c r="AR148" s="162"/>
      <c r="AS148" s="162"/>
      <c r="AT148" s="53"/>
      <c r="AU148" s="52"/>
      <c r="AV148" s="43"/>
      <c r="AW148" s="63"/>
    </row>
    <row r="149" spans="2:49" ht="15" customHeight="1">
      <c r="B149" s="11"/>
      <c r="C149" s="141" t="s">
        <v>1</v>
      </c>
      <c r="D149" s="12"/>
      <c r="E149" s="141" t="s">
        <v>2</v>
      </c>
      <c r="F149" s="12"/>
      <c r="G149" s="141" t="s">
        <v>3</v>
      </c>
      <c r="H149" s="309"/>
      <c r="I149" s="310"/>
      <c r="J149" s="310"/>
      <c r="K149" s="311"/>
      <c r="L149" s="352"/>
      <c r="M149" s="353"/>
      <c r="N149" s="353"/>
      <c r="O149" s="56"/>
      <c r="P149" s="395" t="str">
        <f>IF(F149="","",P146+L149)</f>
        <v/>
      </c>
      <c r="Q149" s="396"/>
      <c r="R149" s="396"/>
      <c r="S149" s="41"/>
      <c r="T149" s="387"/>
      <c r="U149" s="388"/>
      <c r="V149" s="388"/>
      <c r="W149" s="159"/>
      <c r="X149" s="391"/>
      <c r="Y149" s="392"/>
      <c r="Z149" s="392"/>
      <c r="AA149" s="392"/>
      <c r="AB149" s="38"/>
      <c r="AC149" s="395" t="str">
        <f>IF(F149="","",AC146+T149+X149)</f>
        <v/>
      </c>
      <c r="AD149" s="396"/>
      <c r="AE149" s="396"/>
      <c r="AF149" s="38"/>
      <c r="AG149" s="375" t="str">
        <f>IF(F149="","",P149-AC149)</f>
        <v/>
      </c>
      <c r="AH149" s="376"/>
      <c r="AI149" s="377"/>
      <c r="AJ149" s="381"/>
      <c r="AK149" s="382"/>
      <c r="AL149" s="383"/>
      <c r="AM149" s="381"/>
      <c r="AN149" s="382"/>
      <c r="AO149" s="383"/>
      <c r="AP149" s="11"/>
      <c r="AQ149" s="164" t="s">
        <v>25</v>
      </c>
      <c r="AR149" s="12"/>
      <c r="AS149" s="164" t="s">
        <v>26</v>
      </c>
      <c r="AT149" s="13"/>
      <c r="AU149" s="67"/>
      <c r="AV149" s="50"/>
      <c r="AW149" s="51"/>
    </row>
    <row r="150" spans="2:49" ht="15" customHeight="1">
      <c r="B150" s="2"/>
      <c r="C150" s="3"/>
      <c r="D150" s="3"/>
      <c r="E150" s="3"/>
      <c r="F150" s="3"/>
      <c r="G150" s="3"/>
      <c r="H150" s="315"/>
      <c r="I150" s="316"/>
      <c r="J150" s="316"/>
      <c r="K150" s="317"/>
      <c r="L150" s="354"/>
      <c r="M150" s="355"/>
      <c r="N150" s="355"/>
      <c r="O150" s="56"/>
      <c r="P150" s="397"/>
      <c r="Q150" s="398"/>
      <c r="R150" s="398"/>
      <c r="S150" s="42"/>
      <c r="T150" s="389"/>
      <c r="U150" s="390"/>
      <c r="V150" s="390"/>
      <c r="W150" s="160" t="s">
        <v>4</v>
      </c>
      <c r="X150" s="393"/>
      <c r="Y150" s="394"/>
      <c r="Z150" s="394"/>
      <c r="AA150" s="394"/>
      <c r="AB150" s="4" t="s">
        <v>4</v>
      </c>
      <c r="AC150" s="397"/>
      <c r="AD150" s="398"/>
      <c r="AE150" s="398"/>
      <c r="AF150" s="4" t="s">
        <v>4</v>
      </c>
      <c r="AG150" s="378"/>
      <c r="AH150" s="379"/>
      <c r="AI150" s="380"/>
      <c r="AJ150" s="384"/>
      <c r="AK150" s="385"/>
      <c r="AL150" s="386"/>
      <c r="AM150" s="384"/>
      <c r="AN150" s="385"/>
      <c r="AO150" s="386"/>
      <c r="AP150" s="2"/>
      <c r="AQ150" s="3"/>
      <c r="AR150" s="3"/>
      <c r="AS150" s="3"/>
      <c r="AT150" s="47"/>
      <c r="AU150" s="66"/>
      <c r="AV150" s="65"/>
      <c r="AW150" s="64"/>
    </row>
    <row r="151" spans="2:49" ht="15" customHeight="1">
      <c r="B151" s="138"/>
      <c r="C151" s="139"/>
      <c r="D151" s="139"/>
      <c r="E151" s="139"/>
      <c r="F151" s="139"/>
      <c r="G151" s="139"/>
      <c r="H151" s="5" t="s">
        <v>20</v>
      </c>
      <c r="I151" s="22"/>
      <c r="J151" s="22"/>
      <c r="K151" s="23"/>
      <c r="L151" s="118"/>
      <c r="M151" s="119"/>
      <c r="N151" s="120"/>
      <c r="O151" s="7" t="s">
        <v>4</v>
      </c>
      <c r="P151" s="69"/>
      <c r="Q151" s="69"/>
      <c r="R151" s="69"/>
      <c r="S151" s="7" t="s">
        <v>4</v>
      </c>
      <c r="T151" s="54"/>
      <c r="U151" s="55"/>
      <c r="V151" s="55"/>
      <c r="W151" s="102"/>
      <c r="X151" s="5" t="s">
        <v>5</v>
      </c>
      <c r="Y151" s="6"/>
      <c r="Z151" s="165"/>
      <c r="AA151" s="165"/>
      <c r="AB151" s="166"/>
      <c r="AC151" s="117"/>
      <c r="AD151" s="112"/>
      <c r="AE151" s="112"/>
      <c r="AF151" s="113"/>
      <c r="AG151" s="138"/>
      <c r="AH151" s="139"/>
      <c r="AI151" s="7" t="s">
        <v>4</v>
      </c>
      <c r="AJ151" s="161"/>
      <c r="AK151" s="162"/>
      <c r="AL151" s="7" t="s">
        <v>21</v>
      </c>
      <c r="AM151" s="161"/>
      <c r="AN151" s="162"/>
      <c r="AO151" s="7" t="s">
        <v>21</v>
      </c>
      <c r="AP151" s="161"/>
      <c r="AQ151" s="162"/>
      <c r="AR151" s="162"/>
      <c r="AS151" s="162"/>
      <c r="AT151" s="53"/>
      <c r="AU151" s="52"/>
      <c r="AV151" s="43"/>
      <c r="AW151" s="63"/>
    </row>
    <row r="152" spans="2:49" ht="15" customHeight="1">
      <c r="B152" s="11"/>
      <c r="C152" s="141" t="s">
        <v>1</v>
      </c>
      <c r="D152" s="12"/>
      <c r="E152" s="141" t="s">
        <v>2</v>
      </c>
      <c r="F152" s="12"/>
      <c r="G152" s="141" t="s">
        <v>3</v>
      </c>
      <c r="H152" s="309"/>
      <c r="I152" s="310"/>
      <c r="J152" s="310"/>
      <c r="K152" s="311"/>
      <c r="L152" s="352"/>
      <c r="M152" s="353"/>
      <c r="N152" s="353"/>
      <c r="O152" s="56"/>
      <c r="P152" s="395" t="str">
        <f>IF(F152="","",P149+L152)</f>
        <v/>
      </c>
      <c r="Q152" s="396"/>
      <c r="R152" s="396"/>
      <c r="S152" s="41"/>
      <c r="T152" s="387"/>
      <c r="U152" s="388"/>
      <c r="V152" s="388"/>
      <c r="W152" s="159"/>
      <c r="X152" s="391"/>
      <c r="Y152" s="392"/>
      <c r="Z152" s="392"/>
      <c r="AA152" s="392"/>
      <c r="AB152" s="38"/>
      <c r="AC152" s="395" t="str">
        <f>IF(F152="","",AC149+T152+X152)</f>
        <v/>
      </c>
      <c r="AD152" s="396"/>
      <c r="AE152" s="396"/>
      <c r="AF152" s="38"/>
      <c r="AG152" s="375" t="str">
        <f>IF(F152="","",P152-AC152)</f>
        <v/>
      </c>
      <c r="AH152" s="376"/>
      <c r="AI152" s="377"/>
      <c r="AJ152" s="381"/>
      <c r="AK152" s="382"/>
      <c r="AL152" s="383"/>
      <c r="AM152" s="381"/>
      <c r="AN152" s="382"/>
      <c r="AO152" s="383"/>
      <c r="AP152" s="11"/>
      <c r="AQ152" s="164" t="s">
        <v>25</v>
      </c>
      <c r="AR152" s="12"/>
      <c r="AS152" s="164" t="s">
        <v>26</v>
      </c>
      <c r="AT152" s="13"/>
      <c r="AU152" s="67"/>
      <c r="AV152" s="50"/>
      <c r="AW152" s="51"/>
    </row>
    <row r="153" spans="2:49" ht="15" customHeight="1">
      <c r="B153" s="2"/>
      <c r="C153" s="3"/>
      <c r="D153" s="3"/>
      <c r="E153" s="3"/>
      <c r="F153" s="3"/>
      <c r="G153" s="3"/>
      <c r="H153" s="315"/>
      <c r="I153" s="316"/>
      <c r="J153" s="316"/>
      <c r="K153" s="317"/>
      <c r="L153" s="354"/>
      <c r="M153" s="355"/>
      <c r="N153" s="355"/>
      <c r="O153" s="56"/>
      <c r="P153" s="397"/>
      <c r="Q153" s="398"/>
      <c r="R153" s="398"/>
      <c r="S153" s="42"/>
      <c r="T153" s="389"/>
      <c r="U153" s="390"/>
      <c r="V153" s="390"/>
      <c r="W153" s="160" t="s">
        <v>4</v>
      </c>
      <c r="X153" s="393"/>
      <c r="Y153" s="394"/>
      <c r="Z153" s="394"/>
      <c r="AA153" s="394"/>
      <c r="AB153" s="4" t="s">
        <v>4</v>
      </c>
      <c r="AC153" s="397"/>
      <c r="AD153" s="398"/>
      <c r="AE153" s="398"/>
      <c r="AF153" s="4" t="s">
        <v>4</v>
      </c>
      <c r="AG153" s="378"/>
      <c r="AH153" s="379"/>
      <c r="AI153" s="380"/>
      <c r="AJ153" s="384"/>
      <c r="AK153" s="385"/>
      <c r="AL153" s="386"/>
      <c r="AM153" s="384"/>
      <c r="AN153" s="385"/>
      <c r="AO153" s="386"/>
      <c r="AP153" s="2"/>
      <c r="AQ153" s="3"/>
      <c r="AR153" s="3"/>
      <c r="AS153" s="3"/>
      <c r="AT153" s="47"/>
      <c r="AU153" s="66"/>
      <c r="AV153" s="65"/>
      <c r="AW153" s="64"/>
    </row>
    <row r="154" spans="2:49" ht="15" customHeight="1">
      <c r="B154" s="138"/>
      <c r="C154" s="139"/>
      <c r="D154" s="139"/>
      <c r="E154" s="139"/>
      <c r="F154" s="139"/>
      <c r="G154" s="139"/>
      <c r="H154" s="5" t="s">
        <v>20</v>
      </c>
      <c r="I154" s="22"/>
      <c r="J154" s="22"/>
      <c r="K154" s="23"/>
      <c r="L154" s="118"/>
      <c r="M154" s="119"/>
      <c r="N154" s="120"/>
      <c r="O154" s="7" t="s">
        <v>4</v>
      </c>
      <c r="P154" s="69"/>
      <c r="Q154" s="69"/>
      <c r="R154" s="69"/>
      <c r="S154" s="7" t="s">
        <v>4</v>
      </c>
      <c r="T154" s="54"/>
      <c r="U154" s="55"/>
      <c r="V154" s="55"/>
      <c r="W154" s="102"/>
      <c r="X154" s="5" t="s">
        <v>5</v>
      </c>
      <c r="Y154" s="6"/>
      <c r="Z154" s="165"/>
      <c r="AA154" s="165"/>
      <c r="AB154" s="166"/>
      <c r="AC154" s="117"/>
      <c r="AD154" s="112"/>
      <c r="AE154" s="112"/>
      <c r="AF154" s="113"/>
      <c r="AG154" s="138"/>
      <c r="AH154" s="139"/>
      <c r="AI154" s="7" t="s">
        <v>4</v>
      </c>
      <c r="AJ154" s="161"/>
      <c r="AK154" s="162"/>
      <c r="AL154" s="7" t="s">
        <v>21</v>
      </c>
      <c r="AM154" s="161"/>
      <c r="AN154" s="162"/>
      <c r="AO154" s="7" t="s">
        <v>21</v>
      </c>
      <c r="AP154" s="161"/>
      <c r="AQ154" s="162"/>
      <c r="AR154" s="162"/>
      <c r="AS154" s="162"/>
      <c r="AT154" s="53"/>
      <c r="AU154" s="52"/>
      <c r="AV154" s="43"/>
      <c r="AW154" s="63"/>
    </row>
    <row r="155" spans="2:49" ht="15" customHeight="1">
      <c r="B155" s="11"/>
      <c r="C155" s="141" t="s">
        <v>1</v>
      </c>
      <c r="D155" s="12"/>
      <c r="E155" s="141" t="s">
        <v>2</v>
      </c>
      <c r="F155" s="12"/>
      <c r="G155" s="141" t="s">
        <v>3</v>
      </c>
      <c r="H155" s="309"/>
      <c r="I155" s="310"/>
      <c r="J155" s="310"/>
      <c r="K155" s="311"/>
      <c r="L155" s="352"/>
      <c r="M155" s="353"/>
      <c r="N155" s="353"/>
      <c r="O155" s="56"/>
      <c r="P155" s="395" t="str">
        <f>IF(F155="","",P152+L155)</f>
        <v/>
      </c>
      <c r="Q155" s="396"/>
      <c r="R155" s="396"/>
      <c r="S155" s="41"/>
      <c r="T155" s="387"/>
      <c r="U155" s="388"/>
      <c r="V155" s="388"/>
      <c r="W155" s="159"/>
      <c r="X155" s="391"/>
      <c r="Y155" s="392"/>
      <c r="Z155" s="392"/>
      <c r="AA155" s="392"/>
      <c r="AB155" s="38"/>
      <c r="AC155" s="395" t="str">
        <f>IF(F155="","",AC152+T155+X155)</f>
        <v/>
      </c>
      <c r="AD155" s="396"/>
      <c r="AE155" s="396"/>
      <c r="AF155" s="38"/>
      <c r="AG155" s="375" t="str">
        <f>IF(F155="","",P155-AC155)</f>
        <v/>
      </c>
      <c r="AH155" s="376"/>
      <c r="AI155" s="377"/>
      <c r="AJ155" s="381"/>
      <c r="AK155" s="382"/>
      <c r="AL155" s="383"/>
      <c r="AM155" s="381"/>
      <c r="AN155" s="382"/>
      <c r="AO155" s="383"/>
      <c r="AP155" s="11"/>
      <c r="AQ155" s="164" t="s">
        <v>25</v>
      </c>
      <c r="AR155" s="12"/>
      <c r="AS155" s="164" t="s">
        <v>26</v>
      </c>
      <c r="AT155" s="13"/>
      <c r="AU155" s="67"/>
      <c r="AV155" s="50"/>
      <c r="AW155" s="51"/>
    </row>
    <row r="156" spans="2:49" ht="15" customHeight="1">
      <c r="B156" s="2"/>
      <c r="C156" s="3"/>
      <c r="D156" s="3"/>
      <c r="E156" s="3"/>
      <c r="F156" s="3"/>
      <c r="G156" s="3"/>
      <c r="H156" s="315"/>
      <c r="I156" s="316"/>
      <c r="J156" s="316"/>
      <c r="K156" s="317"/>
      <c r="L156" s="354"/>
      <c r="M156" s="355"/>
      <c r="N156" s="355"/>
      <c r="O156" s="57"/>
      <c r="P156" s="397"/>
      <c r="Q156" s="398"/>
      <c r="R156" s="398"/>
      <c r="S156" s="42"/>
      <c r="T156" s="389"/>
      <c r="U156" s="390"/>
      <c r="V156" s="390"/>
      <c r="W156" s="160" t="s">
        <v>4</v>
      </c>
      <c r="X156" s="393"/>
      <c r="Y156" s="394"/>
      <c r="Z156" s="394"/>
      <c r="AA156" s="394"/>
      <c r="AB156" s="4" t="s">
        <v>4</v>
      </c>
      <c r="AC156" s="397"/>
      <c r="AD156" s="398"/>
      <c r="AE156" s="398"/>
      <c r="AF156" s="4" t="s">
        <v>4</v>
      </c>
      <c r="AG156" s="378"/>
      <c r="AH156" s="379"/>
      <c r="AI156" s="380"/>
      <c r="AJ156" s="384"/>
      <c r="AK156" s="385"/>
      <c r="AL156" s="386"/>
      <c r="AM156" s="384"/>
      <c r="AN156" s="385"/>
      <c r="AO156" s="386"/>
      <c r="AP156" s="2"/>
      <c r="AQ156" s="3"/>
      <c r="AR156" s="3"/>
      <c r="AS156" s="3"/>
      <c r="AT156" s="47"/>
      <c r="AU156" s="66"/>
      <c r="AV156" s="65"/>
      <c r="AW156" s="64"/>
    </row>
    <row r="157" spans="2:49" ht="15" customHeight="1">
      <c r="B157" s="138"/>
      <c r="C157" s="139"/>
      <c r="D157" s="139"/>
      <c r="E157" s="139"/>
      <c r="F157" s="139"/>
      <c r="G157" s="139"/>
      <c r="H157" s="58" t="s">
        <v>20</v>
      </c>
      <c r="I157" s="60"/>
      <c r="J157" s="60"/>
      <c r="K157" s="61"/>
      <c r="L157" s="9"/>
      <c r="M157" s="120"/>
      <c r="N157" s="120"/>
      <c r="O157" s="40" t="s">
        <v>4</v>
      </c>
      <c r="P157" s="69"/>
      <c r="Q157" s="69"/>
      <c r="R157" s="69"/>
      <c r="S157" s="40" t="s">
        <v>4</v>
      </c>
      <c r="T157" s="54"/>
      <c r="U157" s="55"/>
      <c r="V157" s="55"/>
      <c r="W157" s="102"/>
      <c r="X157" s="5" t="s">
        <v>5</v>
      </c>
      <c r="Y157" s="6"/>
      <c r="Z157" s="165"/>
      <c r="AA157" s="165"/>
      <c r="AB157" s="166"/>
      <c r="AC157" s="117"/>
      <c r="AD157" s="112"/>
      <c r="AE157" s="112"/>
      <c r="AF157" s="113"/>
      <c r="AG157" s="138"/>
      <c r="AH157" s="139"/>
      <c r="AI157" s="7" t="s">
        <v>4</v>
      </c>
      <c r="AJ157" s="161"/>
      <c r="AK157" s="162"/>
      <c r="AL157" s="7" t="s">
        <v>21</v>
      </c>
      <c r="AM157" s="161"/>
      <c r="AN157" s="162"/>
      <c r="AO157" s="7" t="s">
        <v>21</v>
      </c>
      <c r="AP157" s="161"/>
      <c r="AQ157" s="162"/>
      <c r="AR157" s="162"/>
      <c r="AS157" s="162"/>
      <c r="AT157" s="53"/>
      <c r="AU157" s="52"/>
      <c r="AV157" s="43"/>
      <c r="AW157" s="63"/>
    </row>
    <row r="158" spans="2:49" ht="15" customHeight="1">
      <c r="B158" s="11"/>
      <c r="C158" s="141" t="s">
        <v>1</v>
      </c>
      <c r="D158" s="12"/>
      <c r="E158" s="141" t="s">
        <v>2</v>
      </c>
      <c r="F158" s="12"/>
      <c r="G158" s="141" t="s">
        <v>3</v>
      </c>
      <c r="H158" s="309"/>
      <c r="I158" s="310"/>
      <c r="J158" s="310"/>
      <c r="K158" s="311"/>
      <c r="L158" s="352"/>
      <c r="M158" s="353"/>
      <c r="N158" s="353"/>
      <c r="O158" s="56"/>
      <c r="P158" s="395" t="str">
        <f>IF(F158="","",P155+L158)</f>
        <v/>
      </c>
      <c r="Q158" s="396"/>
      <c r="R158" s="396"/>
      <c r="S158" s="41"/>
      <c r="T158" s="387"/>
      <c r="U158" s="388"/>
      <c r="V158" s="388"/>
      <c r="W158" s="159"/>
      <c r="X158" s="391"/>
      <c r="Y158" s="392"/>
      <c r="Z158" s="392"/>
      <c r="AA158" s="392"/>
      <c r="AB158" s="38"/>
      <c r="AC158" s="395" t="str">
        <f>IF(F158="","",AC155+T158+X158)</f>
        <v/>
      </c>
      <c r="AD158" s="396"/>
      <c r="AE158" s="396"/>
      <c r="AF158" s="38"/>
      <c r="AG158" s="375" t="str">
        <f>IF(F158="","",P158-AC158)</f>
        <v/>
      </c>
      <c r="AH158" s="376"/>
      <c r="AI158" s="377"/>
      <c r="AJ158" s="381"/>
      <c r="AK158" s="382"/>
      <c r="AL158" s="383"/>
      <c r="AM158" s="381"/>
      <c r="AN158" s="382"/>
      <c r="AO158" s="383"/>
      <c r="AP158" s="11"/>
      <c r="AQ158" s="164" t="s">
        <v>25</v>
      </c>
      <c r="AR158" s="12"/>
      <c r="AS158" s="164" t="s">
        <v>26</v>
      </c>
      <c r="AT158" s="13"/>
      <c r="AU158" s="67"/>
      <c r="AV158" s="50"/>
      <c r="AW158" s="51"/>
    </row>
    <row r="159" spans="2:49" ht="15" customHeight="1">
      <c r="B159" s="2"/>
      <c r="C159" s="3"/>
      <c r="D159" s="3"/>
      <c r="E159" s="3"/>
      <c r="F159" s="3"/>
      <c r="G159" s="3"/>
      <c r="H159" s="315"/>
      <c r="I159" s="316"/>
      <c r="J159" s="316"/>
      <c r="K159" s="317"/>
      <c r="L159" s="354"/>
      <c r="M159" s="355"/>
      <c r="N159" s="355"/>
      <c r="O159" s="57"/>
      <c r="P159" s="397"/>
      <c r="Q159" s="398"/>
      <c r="R159" s="398"/>
      <c r="S159" s="42"/>
      <c r="T159" s="389"/>
      <c r="U159" s="390"/>
      <c r="V159" s="390"/>
      <c r="W159" s="160" t="s">
        <v>4</v>
      </c>
      <c r="X159" s="393"/>
      <c r="Y159" s="394"/>
      <c r="Z159" s="394"/>
      <c r="AA159" s="394"/>
      <c r="AB159" s="4" t="s">
        <v>4</v>
      </c>
      <c r="AC159" s="397"/>
      <c r="AD159" s="398"/>
      <c r="AE159" s="398"/>
      <c r="AF159" s="4" t="s">
        <v>4</v>
      </c>
      <c r="AG159" s="378"/>
      <c r="AH159" s="379"/>
      <c r="AI159" s="380"/>
      <c r="AJ159" s="384"/>
      <c r="AK159" s="385"/>
      <c r="AL159" s="386"/>
      <c r="AM159" s="384"/>
      <c r="AN159" s="385"/>
      <c r="AO159" s="386"/>
      <c r="AP159" s="2"/>
      <c r="AQ159" s="3"/>
      <c r="AR159" s="3"/>
      <c r="AS159" s="3"/>
      <c r="AT159" s="47"/>
      <c r="AU159" s="66"/>
      <c r="AV159" s="65"/>
      <c r="AW159" s="64"/>
    </row>
    <row r="160" spans="2:49" ht="15" customHeight="1">
      <c r="B160" s="138"/>
      <c r="C160" s="139"/>
      <c r="D160" s="139"/>
      <c r="E160" s="139"/>
      <c r="F160" s="139"/>
      <c r="G160" s="139"/>
      <c r="H160" s="5" t="s">
        <v>20</v>
      </c>
      <c r="I160" s="22"/>
      <c r="J160" s="22"/>
      <c r="K160" s="23"/>
      <c r="L160" s="118"/>
      <c r="M160" s="120"/>
      <c r="N160" s="120"/>
      <c r="O160" s="40" t="s">
        <v>4</v>
      </c>
      <c r="P160" s="69"/>
      <c r="Q160" s="69"/>
      <c r="R160" s="69"/>
      <c r="S160" s="40" t="s">
        <v>4</v>
      </c>
      <c r="T160" s="54"/>
      <c r="U160" s="55"/>
      <c r="V160" s="55"/>
      <c r="W160" s="102"/>
      <c r="X160" s="5" t="s">
        <v>5</v>
      </c>
      <c r="Y160" s="6"/>
      <c r="Z160" s="165"/>
      <c r="AA160" s="165"/>
      <c r="AB160" s="166"/>
      <c r="AC160" s="117"/>
      <c r="AD160" s="112"/>
      <c r="AE160" s="112"/>
      <c r="AF160" s="113"/>
      <c r="AG160" s="138"/>
      <c r="AH160" s="139"/>
      <c r="AI160" s="7" t="s">
        <v>4</v>
      </c>
      <c r="AJ160" s="161"/>
      <c r="AK160" s="162"/>
      <c r="AL160" s="7" t="s">
        <v>21</v>
      </c>
      <c r="AM160" s="161"/>
      <c r="AN160" s="162"/>
      <c r="AO160" s="7" t="s">
        <v>21</v>
      </c>
      <c r="AP160" s="161"/>
      <c r="AQ160" s="162"/>
      <c r="AR160" s="162"/>
      <c r="AS160" s="162"/>
      <c r="AT160" s="53"/>
      <c r="AU160" s="52"/>
      <c r="AV160" s="43"/>
      <c r="AW160" s="63"/>
    </row>
    <row r="161" spans="2:49" ht="15" customHeight="1">
      <c r="B161" s="11"/>
      <c r="C161" s="141" t="s">
        <v>1</v>
      </c>
      <c r="D161" s="12"/>
      <c r="E161" s="141" t="s">
        <v>2</v>
      </c>
      <c r="F161" s="12"/>
      <c r="G161" s="141" t="s">
        <v>3</v>
      </c>
      <c r="H161" s="309"/>
      <c r="I161" s="310"/>
      <c r="J161" s="310"/>
      <c r="K161" s="311"/>
      <c r="L161" s="352"/>
      <c r="M161" s="353"/>
      <c r="N161" s="353"/>
      <c r="O161" s="56"/>
      <c r="P161" s="395" t="str">
        <f>IF(F161="","",P158+L161)</f>
        <v/>
      </c>
      <c r="Q161" s="396"/>
      <c r="R161" s="396"/>
      <c r="S161" s="41"/>
      <c r="T161" s="387"/>
      <c r="U161" s="388"/>
      <c r="V161" s="388"/>
      <c r="W161" s="159"/>
      <c r="X161" s="391"/>
      <c r="Y161" s="392"/>
      <c r="Z161" s="392"/>
      <c r="AA161" s="392"/>
      <c r="AB161" s="38"/>
      <c r="AC161" s="395" t="str">
        <f>IF(F161="","",AC158+T161+X161)</f>
        <v/>
      </c>
      <c r="AD161" s="396"/>
      <c r="AE161" s="396"/>
      <c r="AF161" s="38"/>
      <c r="AG161" s="375" t="str">
        <f>IF(F161="","",P161-AC161)</f>
        <v/>
      </c>
      <c r="AH161" s="376"/>
      <c r="AI161" s="377"/>
      <c r="AJ161" s="381"/>
      <c r="AK161" s="382"/>
      <c r="AL161" s="383"/>
      <c r="AM161" s="381"/>
      <c r="AN161" s="382"/>
      <c r="AO161" s="383"/>
      <c r="AP161" s="11"/>
      <c r="AQ161" s="164" t="s">
        <v>25</v>
      </c>
      <c r="AR161" s="12"/>
      <c r="AS161" s="164" t="s">
        <v>26</v>
      </c>
      <c r="AT161" s="13"/>
      <c r="AU161" s="67"/>
      <c r="AV161" s="50"/>
      <c r="AW161" s="51"/>
    </row>
    <row r="162" spans="2:49" ht="15" customHeight="1">
      <c r="B162" s="2"/>
      <c r="C162" s="3"/>
      <c r="D162" s="3"/>
      <c r="E162" s="3"/>
      <c r="F162" s="3"/>
      <c r="G162" s="3"/>
      <c r="H162" s="315"/>
      <c r="I162" s="316"/>
      <c r="J162" s="316"/>
      <c r="K162" s="317"/>
      <c r="L162" s="354"/>
      <c r="M162" s="355"/>
      <c r="N162" s="355"/>
      <c r="O162" s="57"/>
      <c r="P162" s="397"/>
      <c r="Q162" s="398"/>
      <c r="R162" s="398"/>
      <c r="S162" s="42"/>
      <c r="T162" s="389"/>
      <c r="U162" s="390"/>
      <c r="V162" s="390"/>
      <c r="W162" s="160" t="s">
        <v>4</v>
      </c>
      <c r="X162" s="393"/>
      <c r="Y162" s="394"/>
      <c r="Z162" s="394"/>
      <c r="AA162" s="394"/>
      <c r="AB162" s="4" t="s">
        <v>4</v>
      </c>
      <c r="AC162" s="397"/>
      <c r="AD162" s="398"/>
      <c r="AE162" s="398"/>
      <c r="AF162" s="4" t="s">
        <v>4</v>
      </c>
      <c r="AG162" s="378"/>
      <c r="AH162" s="379"/>
      <c r="AI162" s="380"/>
      <c r="AJ162" s="384"/>
      <c r="AK162" s="385"/>
      <c r="AL162" s="386"/>
      <c r="AM162" s="384"/>
      <c r="AN162" s="385"/>
      <c r="AO162" s="386"/>
      <c r="AP162" s="2"/>
      <c r="AQ162" s="3"/>
      <c r="AR162" s="3"/>
      <c r="AS162" s="3"/>
      <c r="AT162" s="47"/>
      <c r="AU162" s="66"/>
      <c r="AV162" s="65"/>
      <c r="AW162" s="64"/>
    </row>
    <row r="163" spans="2:49" ht="15" customHeight="1">
      <c r="B163" s="138"/>
      <c r="C163" s="139"/>
      <c r="D163" s="139"/>
      <c r="E163" s="139"/>
      <c r="F163" s="139"/>
      <c r="G163" s="139"/>
      <c r="H163" s="5" t="s">
        <v>20</v>
      </c>
      <c r="I163" s="22"/>
      <c r="J163" s="22"/>
      <c r="K163" s="23"/>
      <c r="L163" s="118"/>
      <c r="M163" s="119"/>
      <c r="N163" s="120"/>
      <c r="O163" s="40" t="s">
        <v>4</v>
      </c>
      <c r="P163" s="69"/>
      <c r="Q163" s="69"/>
      <c r="R163" s="69"/>
      <c r="S163" s="40" t="s">
        <v>4</v>
      </c>
      <c r="T163" s="54"/>
      <c r="U163" s="55"/>
      <c r="V163" s="55"/>
      <c r="W163" s="102"/>
      <c r="X163" s="5" t="s">
        <v>5</v>
      </c>
      <c r="Y163" s="6"/>
      <c r="Z163" s="165"/>
      <c r="AA163" s="165"/>
      <c r="AB163" s="166"/>
      <c r="AC163" s="117"/>
      <c r="AD163" s="112"/>
      <c r="AE163" s="112"/>
      <c r="AF163" s="113"/>
      <c r="AG163" s="138"/>
      <c r="AH163" s="139"/>
      <c r="AI163" s="7" t="s">
        <v>4</v>
      </c>
      <c r="AJ163" s="161"/>
      <c r="AK163" s="167"/>
      <c r="AL163" s="7" t="s">
        <v>21</v>
      </c>
      <c r="AM163" s="161"/>
      <c r="AN163" s="162"/>
      <c r="AO163" s="7" t="s">
        <v>21</v>
      </c>
      <c r="AP163" s="161"/>
      <c r="AQ163" s="162"/>
      <c r="AR163" s="162"/>
      <c r="AS163" s="162"/>
      <c r="AT163" s="53"/>
      <c r="AU163" s="52"/>
      <c r="AV163" s="43"/>
      <c r="AW163" s="63"/>
    </row>
    <row r="164" spans="2:49" ht="15" customHeight="1">
      <c r="B164" s="11"/>
      <c r="C164" s="141" t="s">
        <v>1</v>
      </c>
      <c r="D164" s="12"/>
      <c r="E164" s="141" t="s">
        <v>2</v>
      </c>
      <c r="F164" s="12"/>
      <c r="G164" s="141" t="s">
        <v>3</v>
      </c>
      <c r="H164" s="309"/>
      <c r="I164" s="310"/>
      <c r="J164" s="310"/>
      <c r="K164" s="311"/>
      <c r="L164" s="352"/>
      <c r="M164" s="353"/>
      <c r="N164" s="353"/>
      <c r="O164" s="56"/>
      <c r="P164" s="395" t="str">
        <f>IF(F164="","",P161+L164)</f>
        <v/>
      </c>
      <c r="Q164" s="396"/>
      <c r="R164" s="396"/>
      <c r="S164" s="41"/>
      <c r="T164" s="387"/>
      <c r="U164" s="388"/>
      <c r="V164" s="388"/>
      <c r="W164" s="159"/>
      <c r="X164" s="391"/>
      <c r="Y164" s="392"/>
      <c r="Z164" s="392"/>
      <c r="AA164" s="392"/>
      <c r="AB164" s="38"/>
      <c r="AC164" s="395" t="str">
        <f>IF(F164="","",AC161+T164+X164)</f>
        <v/>
      </c>
      <c r="AD164" s="396"/>
      <c r="AE164" s="396"/>
      <c r="AF164" s="38"/>
      <c r="AG164" s="375" t="str">
        <f>IF(F164="","",P164-AC164)</f>
        <v/>
      </c>
      <c r="AH164" s="376"/>
      <c r="AI164" s="377"/>
      <c r="AJ164" s="381"/>
      <c r="AK164" s="382"/>
      <c r="AL164" s="383"/>
      <c r="AM164" s="381"/>
      <c r="AN164" s="382"/>
      <c r="AO164" s="383"/>
      <c r="AP164" s="11"/>
      <c r="AQ164" s="164" t="s">
        <v>25</v>
      </c>
      <c r="AR164" s="12"/>
      <c r="AS164" s="164" t="s">
        <v>26</v>
      </c>
      <c r="AT164" s="13"/>
      <c r="AU164" s="67"/>
      <c r="AV164" s="50"/>
      <c r="AW164" s="51"/>
    </row>
    <row r="165" spans="2:49" ht="15" customHeight="1">
      <c r="B165" s="2"/>
      <c r="C165" s="3"/>
      <c r="D165" s="3"/>
      <c r="E165" s="3"/>
      <c r="F165" s="3"/>
      <c r="G165" s="3"/>
      <c r="H165" s="315"/>
      <c r="I165" s="316"/>
      <c r="J165" s="316"/>
      <c r="K165" s="317"/>
      <c r="L165" s="354"/>
      <c r="M165" s="355"/>
      <c r="N165" s="355"/>
      <c r="O165" s="57"/>
      <c r="P165" s="397"/>
      <c r="Q165" s="398"/>
      <c r="R165" s="398"/>
      <c r="S165" s="42"/>
      <c r="T165" s="389"/>
      <c r="U165" s="390"/>
      <c r="V165" s="390"/>
      <c r="W165" s="160" t="s">
        <v>4</v>
      </c>
      <c r="X165" s="393"/>
      <c r="Y165" s="394"/>
      <c r="Z165" s="394"/>
      <c r="AA165" s="394"/>
      <c r="AB165" s="4" t="s">
        <v>4</v>
      </c>
      <c r="AC165" s="397"/>
      <c r="AD165" s="398"/>
      <c r="AE165" s="398"/>
      <c r="AF165" s="4" t="s">
        <v>4</v>
      </c>
      <c r="AG165" s="378"/>
      <c r="AH165" s="379"/>
      <c r="AI165" s="380"/>
      <c r="AJ165" s="384"/>
      <c r="AK165" s="385"/>
      <c r="AL165" s="386"/>
      <c r="AM165" s="384"/>
      <c r="AN165" s="385"/>
      <c r="AO165" s="386"/>
      <c r="AP165" s="2"/>
      <c r="AQ165" s="3"/>
      <c r="AR165" s="3"/>
      <c r="AS165" s="3"/>
      <c r="AT165" s="47"/>
      <c r="AU165" s="66"/>
      <c r="AV165" s="65"/>
      <c r="AW165" s="64"/>
    </row>
    <row r="166" spans="2:49" ht="15" customHeight="1">
      <c r="B166" s="138"/>
      <c r="C166" s="139"/>
      <c r="D166" s="139"/>
      <c r="E166" s="139"/>
      <c r="F166" s="139"/>
      <c r="G166" s="139"/>
      <c r="H166" s="5" t="s">
        <v>20</v>
      </c>
      <c r="I166" s="22"/>
      <c r="J166" s="22"/>
      <c r="K166" s="23"/>
      <c r="L166" s="118"/>
      <c r="M166" s="119"/>
      <c r="N166" s="120"/>
      <c r="O166" s="40" t="s">
        <v>4</v>
      </c>
      <c r="P166" s="69"/>
      <c r="Q166" s="69"/>
      <c r="R166" s="69"/>
      <c r="S166" s="40" t="s">
        <v>4</v>
      </c>
      <c r="T166" s="54"/>
      <c r="U166" s="55"/>
      <c r="V166" s="55"/>
      <c r="W166" s="102"/>
      <c r="X166" s="5" t="s">
        <v>5</v>
      </c>
      <c r="Y166" s="6"/>
      <c r="Z166" s="165"/>
      <c r="AA166" s="165"/>
      <c r="AB166" s="166"/>
      <c r="AC166" s="117"/>
      <c r="AD166" s="112"/>
      <c r="AE166" s="112"/>
      <c r="AF166" s="113"/>
      <c r="AG166" s="138"/>
      <c r="AH166" s="139"/>
      <c r="AI166" s="7" t="s">
        <v>4</v>
      </c>
      <c r="AJ166" s="161"/>
      <c r="AK166" s="162"/>
      <c r="AL166" s="7" t="s">
        <v>21</v>
      </c>
      <c r="AM166" s="161"/>
      <c r="AN166" s="162"/>
      <c r="AO166" s="7" t="s">
        <v>21</v>
      </c>
      <c r="AP166" s="138"/>
      <c r="AQ166" s="139"/>
      <c r="AR166" s="139"/>
      <c r="AS166" s="139"/>
      <c r="AT166" s="53"/>
      <c r="AU166" s="52"/>
      <c r="AV166" s="43"/>
      <c r="AW166" s="63"/>
    </row>
    <row r="167" spans="2:49" ht="15" customHeight="1">
      <c r="B167" s="11"/>
      <c r="C167" s="141" t="s">
        <v>1</v>
      </c>
      <c r="D167" s="12"/>
      <c r="E167" s="141" t="s">
        <v>2</v>
      </c>
      <c r="F167" s="12"/>
      <c r="G167" s="141" t="s">
        <v>3</v>
      </c>
      <c r="H167" s="309"/>
      <c r="I167" s="310"/>
      <c r="J167" s="310"/>
      <c r="K167" s="311"/>
      <c r="L167" s="352"/>
      <c r="M167" s="353"/>
      <c r="N167" s="353"/>
      <c r="O167" s="56"/>
      <c r="P167" s="395" t="str">
        <f>IF(F167="","",P164+L167)</f>
        <v/>
      </c>
      <c r="Q167" s="396"/>
      <c r="R167" s="396"/>
      <c r="S167" s="41"/>
      <c r="T167" s="387"/>
      <c r="U167" s="388"/>
      <c r="V167" s="388"/>
      <c r="W167" s="159"/>
      <c r="X167" s="391"/>
      <c r="Y167" s="392"/>
      <c r="Z167" s="392"/>
      <c r="AA167" s="392"/>
      <c r="AB167" s="38"/>
      <c r="AC167" s="395" t="str">
        <f>IF(F167="","",AC164+T167+X167)</f>
        <v/>
      </c>
      <c r="AD167" s="396"/>
      <c r="AE167" s="396"/>
      <c r="AF167" s="38"/>
      <c r="AG167" s="375" t="str">
        <f>IF(F167="","",P167-AC167)</f>
        <v/>
      </c>
      <c r="AH167" s="376"/>
      <c r="AI167" s="377"/>
      <c r="AJ167" s="381"/>
      <c r="AK167" s="382"/>
      <c r="AL167" s="383"/>
      <c r="AM167" s="381"/>
      <c r="AN167" s="382"/>
      <c r="AO167" s="383"/>
      <c r="AP167" s="11"/>
      <c r="AQ167" s="141" t="s">
        <v>25</v>
      </c>
      <c r="AR167" s="12"/>
      <c r="AS167" s="141" t="s">
        <v>26</v>
      </c>
      <c r="AT167" s="13"/>
      <c r="AU167" s="67"/>
      <c r="AV167" s="50"/>
      <c r="AW167" s="51"/>
    </row>
    <row r="168" spans="2:49" ht="15" customHeight="1">
      <c r="B168" s="2"/>
      <c r="C168" s="3"/>
      <c r="D168" s="3"/>
      <c r="E168" s="3"/>
      <c r="F168" s="3"/>
      <c r="G168" s="3"/>
      <c r="H168" s="315"/>
      <c r="I168" s="316"/>
      <c r="J168" s="316"/>
      <c r="K168" s="317"/>
      <c r="L168" s="354"/>
      <c r="M168" s="355"/>
      <c r="N168" s="355"/>
      <c r="O168" s="57"/>
      <c r="P168" s="397"/>
      <c r="Q168" s="398"/>
      <c r="R168" s="398"/>
      <c r="S168" s="42"/>
      <c r="T168" s="389"/>
      <c r="U168" s="390"/>
      <c r="V168" s="390"/>
      <c r="W168" s="160" t="s">
        <v>4</v>
      </c>
      <c r="X168" s="393"/>
      <c r="Y168" s="394"/>
      <c r="Z168" s="394"/>
      <c r="AA168" s="394"/>
      <c r="AB168" s="4" t="s">
        <v>4</v>
      </c>
      <c r="AC168" s="397"/>
      <c r="AD168" s="398"/>
      <c r="AE168" s="398"/>
      <c r="AF168" s="4" t="s">
        <v>4</v>
      </c>
      <c r="AG168" s="378"/>
      <c r="AH168" s="379"/>
      <c r="AI168" s="380"/>
      <c r="AJ168" s="384"/>
      <c r="AK168" s="385"/>
      <c r="AL168" s="386"/>
      <c r="AM168" s="384"/>
      <c r="AN168" s="385"/>
      <c r="AO168" s="386"/>
      <c r="AP168" s="2"/>
      <c r="AQ168" s="3"/>
      <c r="AR168" s="3"/>
      <c r="AS168" s="3"/>
      <c r="AT168" s="47"/>
      <c r="AU168" s="66"/>
      <c r="AV168" s="65"/>
      <c r="AW168" s="64"/>
    </row>
    <row r="169" spans="2:49" ht="15" customHeight="1">
      <c r="B169" s="138"/>
      <c r="C169" s="139"/>
      <c r="D169" s="139"/>
      <c r="E169" s="139"/>
      <c r="F169" s="139"/>
      <c r="G169" s="139"/>
      <c r="H169" s="5" t="s">
        <v>20</v>
      </c>
      <c r="I169" s="22"/>
      <c r="J169" s="22"/>
      <c r="K169" s="23"/>
      <c r="L169" s="118"/>
      <c r="M169" s="120"/>
      <c r="N169" s="39"/>
      <c r="O169" s="40" t="s">
        <v>4</v>
      </c>
      <c r="P169" s="69"/>
      <c r="Q169" s="69"/>
      <c r="R169" s="69"/>
      <c r="S169" s="40" t="s">
        <v>4</v>
      </c>
      <c r="T169" s="54"/>
      <c r="U169" s="55"/>
      <c r="V169" s="55"/>
      <c r="W169" s="159"/>
      <c r="X169" s="58" t="s">
        <v>5</v>
      </c>
      <c r="Y169" s="6"/>
      <c r="Z169" s="165"/>
      <c r="AA169" s="165"/>
      <c r="AB169" s="166"/>
      <c r="AC169" s="117"/>
      <c r="AD169" s="112"/>
      <c r="AE169" s="112"/>
      <c r="AF169" s="113"/>
      <c r="AG169" s="138"/>
      <c r="AH169" s="139"/>
      <c r="AI169" s="7" t="s">
        <v>4</v>
      </c>
      <c r="AJ169" s="161"/>
      <c r="AK169" s="162"/>
      <c r="AL169" s="7" t="s">
        <v>21</v>
      </c>
      <c r="AM169" s="161"/>
      <c r="AN169" s="162"/>
      <c r="AO169" s="7" t="s">
        <v>21</v>
      </c>
      <c r="AP169" s="138"/>
      <c r="AQ169" s="139"/>
      <c r="AR169" s="139"/>
      <c r="AS169" s="139"/>
      <c r="AT169" s="53"/>
      <c r="AU169" s="52"/>
      <c r="AV169" s="43"/>
      <c r="AW169" s="63"/>
    </row>
    <row r="170" spans="2:49" ht="15" customHeight="1">
      <c r="B170" s="11"/>
      <c r="C170" s="141" t="s">
        <v>1</v>
      </c>
      <c r="D170" s="12"/>
      <c r="E170" s="141" t="s">
        <v>2</v>
      </c>
      <c r="F170" s="12"/>
      <c r="G170" s="141" t="s">
        <v>3</v>
      </c>
      <c r="H170" s="309"/>
      <c r="I170" s="310"/>
      <c r="J170" s="310"/>
      <c r="K170" s="311"/>
      <c r="L170" s="352"/>
      <c r="M170" s="353"/>
      <c r="N170" s="353"/>
      <c r="O170" s="56"/>
      <c r="P170" s="395" t="str">
        <f>IF(F170="","",P167+L170)</f>
        <v/>
      </c>
      <c r="Q170" s="396"/>
      <c r="R170" s="396"/>
      <c r="S170" s="41"/>
      <c r="T170" s="387"/>
      <c r="U170" s="388"/>
      <c r="V170" s="388"/>
      <c r="W170" s="103"/>
      <c r="X170" s="391"/>
      <c r="Y170" s="392"/>
      <c r="Z170" s="392"/>
      <c r="AA170" s="392"/>
      <c r="AB170" s="38"/>
      <c r="AC170" s="395" t="str">
        <f>IF(F170="","",AC167+T170+X170)</f>
        <v/>
      </c>
      <c r="AD170" s="396"/>
      <c r="AE170" s="396"/>
      <c r="AF170" s="38"/>
      <c r="AG170" s="483" t="str">
        <f>IF(F170="","",P170-AC170)</f>
        <v/>
      </c>
      <c r="AH170" s="403"/>
      <c r="AI170" s="484"/>
      <c r="AJ170" s="381"/>
      <c r="AK170" s="382"/>
      <c r="AL170" s="383"/>
      <c r="AM170" s="381"/>
      <c r="AN170" s="382"/>
      <c r="AO170" s="383"/>
      <c r="AP170" s="11"/>
      <c r="AQ170" s="141" t="s">
        <v>25</v>
      </c>
      <c r="AR170" s="12"/>
      <c r="AS170" s="141" t="s">
        <v>26</v>
      </c>
      <c r="AT170" s="13"/>
      <c r="AU170" s="67"/>
      <c r="AV170" s="50"/>
      <c r="AW170" s="51"/>
    </row>
    <row r="171" spans="2:49" ht="15" customHeight="1" thickBot="1">
      <c r="B171" s="194"/>
      <c r="C171" s="195"/>
      <c r="D171" s="195"/>
      <c r="E171" s="195"/>
      <c r="F171" s="195"/>
      <c r="G171" s="195"/>
      <c r="H171" s="312"/>
      <c r="I171" s="313"/>
      <c r="J171" s="313"/>
      <c r="K171" s="314"/>
      <c r="L171" s="352"/>
      <c r="M171" s="353"/>
      <c r="N171" s="353"/>
      <c r="O171" s="56"/>
      <c r="P171" s="395"/>
      <c r="Q171" s="396"/>
      <c r="R171" s="396"/>
      <c r="S171" s="41"/>
      <c r="T171" s="387"/>
      <c r="U171" s="388"/>
      <c r="V171" s="388"/>
      <c r="W171" s="207" t="s">
        <v>4</v>
      </c>
      <c r="X171" s="451"/>
      <c r="Y171" s="452"/>
      <c r="Z171" s="452"/>
      <c r="AA171" s="452"/>
      <c r="AB171" s="208" t="s">
        <v>4</v>
      </c>
      <c r="AC171" s="395"/>
      <c r="AD171" s="396"/>
      <c r="AE171" s="396"/>
      <c r="AF171" s="208" t="s">
        <v>4</v>
      </c>
      <c r="AG171" s="483"/>
      <c r="AH171" s="403"/>
      <c r="AI171" s="484"/>
      <c r="AJ171" s="381"/>
      <c r="AK171" s="382"/>
      <c r="AL171" s="383"/>
      <c r="AM171" s="381"/>
      <c r="AN171" s="382"/>
      <c r="AO171" s="383"/>
      <c r="AP171" s="194"/>
      <c r="AQ171" s="195"/>
      <c r="AR171" s="195"/>
      <c r="AS171" s="195"/>
      <c r="AT171" s="195"/>
      <c r="AU171" s="194"/>
      <c r="AV171" s="50"/>
      <c r="AW171" s="51"/>
    </row>
    <row r="172" spans="2:49" ht="15" customHeight="1">
      <c r="B172" s="318" t="s">
        <v>34</v>
      </c>
      <c r="C172" s="319"/>
      <c r="D172" s="319"/>
      <c r="E172" s="319"/>
      <c r="F172" s="319"/>
      <c r="G172" s="320"/>
      <c r="H172" s="332"/>
      <c r="I172" s="333"/>
      <c r="J172" s="333"/>
      <c r="K172" s="334"/>
      <c r="L172" s="177"/>
      <c r="M172" s="175"/>
      <c r="N172" s="175"/>
      <c r="O172" s="10" t="s">
        <v>4</v>
      </c>
      <c r="P172" s="458" t="s">
        <v>40</v>
      </c>
      <c r="Q172" s="459"/>
      <c r="R172" s="217"/>
      <c r="S172" s="196"/>
      <c r="T172" s="178"/>
      <c r="U172" s="68"/>
      <c r="V172" s="179"/>
      <c r="W172" s="196" t="s">
        <v>4</v>
      </c>
      <c r="X172" s="180"/>
      <c r="Y172" s="179"/>
      <c r="Z172" s="179"/>
      <c r="AA172" s="179"/>
      <c r="AB172" s="196" t="s">
        <v>4</v>
      </c>
      <c r="AC172" s="20"/>
      <c r="AD172" s="20"/>
      <c r="AE172" s="20"/>
      <c r="AF172" s="196" t="s">
        <v>4</v>
      </c>
      <c r="AG172" s="197"/>
      <c r="AH172" s="198"/>
      <c r="AI172" s="234" t="s">
        <v>51</v>
      </c>
      <c r="AJ172" s="181" t="s">
        <v>40</v>
      </c>
      <c r="AK172" s="25"/>
      <c r="AL172" s="25"/>
      <c r="AM172" s="204" t="s">
        <v>40</v>
      </c>
      <c r="AN172" s="25"/>
      <c r="AO172" s="26"/>
      <c r="AP172" s="25"/>
      <c r="AQ172" s="71"/>
      <c r="AR172" s="71"/>
      <c r="AS172" s="71"/>
      <c r="AT172" s="75"/>
      <c r="AU172" s="71"/>
      <c r="AV172" s="401" t="str">
        <f>IF(SUM(AW141,AW144,AW147,AW150,AW153,AW156,AW159,AW162,AW165,AW168,AW171,)=0,"",SUM(AW141,AW144,AW147,AW150,AW153,AW156,AW159,AW162,AW165,AW168,AW171,))</f>
        <v/>
      </c>
      <c r="AW172" s="402"/>
    </row>
    <row r="173" spans="2:49" ht="15" customHeight="1">
      <c r="B173" s="321"/>
      <c r="C173" s="322"/>
      <c r="D173" s="322"/>
      <c r="E173" s="322"/>
      <c r="F173" s="322"/>
      <c r="G173" s="323"/>
      <c r="H173" s="335"/>
      <c r="I173" s="336"/>
      <c r="J173" s="336"/>
      <c r="K173" s="337"/>
      <c r="L173" s="182" t="s">
        <v>40</v>
      </c>
      <c r="M173" s="366">
        <f>IF(SUM(L140,L143,L146,L149,L152,L155,L158,L161,L164,L167,L170,)=0,0,SUM(L140,L143,L146,L149,L152,L155,L158,L161,L164,L167,L170,))</f>
        <v>0</v>
      </c>
      <c r="N173" s="366"/>
      <c r="O173" s="239"/>
      <c r="P173" s="485">
        <f>IF(M173=0,0,M173)</f>
        <v>0</v>
      </c>
      <c r="Q173" s="486"/>
      <c r="R173" s="486"/>
      <c r="S173" s="191" t="s">
        <v>4</v>
      </c>
      <c r="T173" s="219" t="s">
        <v>40</v>
      </c>
      <c r="U173" s="399">
        <f>IF(SUM(T140,T143,T146,T149,T152,T155,T158,T161,T164,T167,T170,)=0,0,SUM(T140,T143,T146,T149,T152,T155,T158,T161,T164,T167,T170,))</f>
        <v>0</v>
      </c>
      <c r="V173" s="399"/>
      <c r="W173" s="496"/>
      <c r="X173" s="219" t="s">
        <v>40</v>
      </c>
      <c r="Y173" s="367">
        <f>IF(SUM(X140,X143,X146,X149,X152,X155,X158,X161,X164,X167,X170,)=0,0,SUM(X140,X143,X146,X149,X152,X155,X158,X161,X164,X167,X170,))</f>
        <v>0</v>
      </c>
      <c r="Z173" s="367"/>
      <c r="AA173" s="367"/>
      <c r="AB173" s="223"/>
      <c r="AC173" s="224" t="s">
        <v>53</v>
      </c>
      <c r="AD173" s="493">
        <f>IF(U173=0,0,U173+Y173)</f>
        <v>0</v>
      </c>
      <c r="AE173" s="493"/>
      <c r="AF173" s="494"/>
      <c r="AG173" s="266" t="str">
        <f>AG170</f>
        <v/>
      </c>
      <c r="AH173" s="267"/>
      <c r="AI173" s="268"/>
      <c r="AJ173" s="328">
        <f>IF(SUM(AJ140,AJ143,AJ146,AJ149,AJ152,AJ155,AJ158,AJ161,AJ164,AJ167,AJ170,)=0,0,SUM(AJ140,AJ143,AJ146,AJ149,AJ152,AJ155,AJ158,AJ161,AJ164,AJ167,AJ170,))</f>
        <v>0</v>
      </c>
      <c r="AK173" s="329"/>
      <c r="AL173" s="70" t="s">
        <v>21</v>
      </c>
      <c r="AM173" s="328">
        <f>IF(SUM(AM140,AM143,AM146,AM149,AM152,AM155,AM158,AM161,AM164,AM167,AM170,)=0,0,SUM(AM140,AM143,AM146,AM149,AM152,AM155,AM158,AM161,AM164,AM167,AM170,))</f>
        <v>0</v>
      </c>
      <c r="AN173" s="329"/>
      <c r="AO173" s="29" t="s">
        <v>21</v>
      </c>
      <c r="AP173" s="147"/>
      <c r="AQ173" s="72"/>
      <c r="AR173" s="72"/>
      <c r="AS173" s="72"/>
      <c r="AT173" s="76"/>
      <c r="AU173" s="72"/>
      <c r="AV173" s="403"/>
      <c r="AW173" s="404"/>
    </row>
    <row r="174" spans="2:49" ht="15" customHeight="1">
      <c r="B174" s="321"/>
      <c r="C174" s="322"/>
      <c r="D174" s="322"/>
      <c r="E174" s="322"/>
      <c r="F174" s="322"/>
      <c r="G174" s="323"/>
      <c r="H174" s="335"/>
      <c r="I174" s="336"/>
      <c r="J174" s="336"/>
      <c r="K174" s="337"/>
      <c r="L174" s="183" t="s">
        <v>41</v>
      </c>
      <c r="M174" s="368">
        <f>IF(M173=0,M114,IF(M114=0,M173,M114+M173))</f>
        <v>0</v>
      </c>
      <c r="N174" s="368"/>
      <c r="O174" s="252"/>
      <c r="P174" s="487"/>
      <c r="Q174" s="488"/>
      <c r="R174" s="488"/>
      <c r="S174" s="215"/>
      <c r="T174" s="225" t="s">
        <v>41</v>
      </c>
      <c r="U174" s="253">
        <f>IF(U173=0,U114,IF(U114=0,U173,U114+U173))</f>
        <v>0</v>
      </c>
      <c r="V174" s="253"/>
      <c r="W174" s="254"/>
      <c r="X174" s="225" t="s">
        <v>41</v>
      </c>
      <c r="Y174" s="253">
        <f>IF(Y173=0,Y114,IF(Y114=0,Y173,Y114+Y173))</f>
        <v>0</v>
      </c>
      <c r="Z174" s="253"/>
      <c r="AA174" s="253"/>
      <c r="AB174" s="235"/>
      <c r="AC174" s="227" t="s">
        <v>54</v>
      </c>
      <c r="AD174" s="493">
        <f>IF(U174=0,0,U174+Y174)</f>
        <v>0</v>
      </c>
      <c r="AE174" s="493"/>
      <c r="AF174" s="494"/>
      <c r="AG174" s="266"/>
      <c r="AH174" s="267"/>
      <c r="AI174" s="268"/>
      <c r="AJ174" s="407"/>
      <c r="AK174" s="408"/>
      <c r="AL174" s="205"/>
      <c r="AM174" s="407"/>
      <c r="AN174" s="408"/>
      <c r="AO174" s="206"/>
      <c r="AP174" s="27"/>
      <c r="AQ174" s="72"/>
      <c r="AR174" s="72"/>
      <c r="AS174" s="72"/>
      <c r="AT174" s="76"/>
      <c r="AU174" s="72"/>
      <c r="AV174" s="403"/>
      <c r="AW174" s="404"/>
    </row>
    <row r="175" spans="2:49" ht="15" customHeight="1">
      <c r="B175" s="321"/>
      <c r="C175" s="322"/>
      <c r="D175" s="322"/>
      <c r="E175" s="322"/>
      <c r="F175" s="322"/>
      <c r="G175" s="323"/>
      <c r="H175" s="335"/>
      <c r="I175" s="336"/>
      <c r="J175" s="336"/>
      <c r="K175" s="337"/>
      <c r="L175" s="8"/>
      <c r="M175" s="242"/>
      <c r="N175" s="242"/>
      <c r="O175" s="243" t="s">
        <v>17</v>
      </c>
      <c r="P175" s="460" t="s">
        <v>55</v>
      </c>
      <c r="Q175" s="461"/>
      <c r="R175" s="244"/>
      <c r="S175" s="191"/>
      <c r="T175" s="185"/>
      <c r="U175" s="245"/>
      <c r="V175" s="246"/>
      <c r="W175" s="247" t="s">
        <v>17</v>
      </c>
      <c r="X175" s="176"/>
      <c r="Y175" s="244"/>
      <c r="Z175" s="244"/>
      <c r="AA175" s="244"/>
      <c r="AB175" s="191" t="s">
        <v>17</v>
      </c>
      <c r="AC175" s="209"/>
      <c r="AD175" s="248"/>
      <c r="AE175" s="248"/>
      <c r="AF175" s="249" t="s">
        <v>17</v>
      </c>
      <c r="AG175" s="266"/>
      <c r="AH175" s="267"/>
      <c r="AI175" s="268"/>
      <c r="AJ175" s="183" t="s">
        <v>41</v>
      </c>
      <c r="AK175" s="27"/>
      <c r="AL175" s="27"/>
      <c r="AM175" s="186" t="s">
        <v>40</v>
      </c>
      <c r="AN175" s="27"/>
      <c r="AO175" s="28"/>
      <c r="AP175" s="169"/>
      <c r="AQ175" s="72"/>
      <c r="AR175" s="72"/>
      <c r="AS175" s="72"/>
      <c r="AT175" s="76"/>
      <c r="AU175" s="72"/>
      <c r="AV175" s="403"/>
      <c r="AW175" s="404"/>
    </row>
    <row r="176" spans="2:49" ht="15" customHeight="1">
      <c r="B176" s="321"/>
      <c r="C176" s="322"/>
      <c r="D176" s="322"/>
      <c r="E176" s="322"/>
      <c r="F176" s="322"/>
      <c r="G176" s="323"/>
      <c r="H176" s="335"/>
      <c r="I176" s="336"/>
      <c r="J176" s="336"/>
      <c r="K176" s="337"/>
      <c r="L176" s="182" t="s">
        <v>40</v>
      </c>
      <c r="M176" s="303">
        <f>IF(M173=0,0,M173*320)</f>
        <v>0</v>
      </c>
      <c r="N176" s="303"/>
      <c r="O176" s="304"/>
      <c r="P176" s="485">
        <f>IF(M174=0,0,M174)</f>
        <v>0</v>
      </c>
      <c r="Q176" s="486"/>
      <c r="R176" s="486"/>
      <c r="S176" s="216" t="s">
        <v>56</v>
      </c>
      <c r="T176" s="219" t="s">
        <v>40</v>
      </c>
      <c r="U176" s="399">
        <f>IF(U173=0,0,U173*320)</f>
        <v>0</v>
      </c>
      <c r="V176" s="399"/>
      <c r="W176" s="496"/>
      <c r="X176" s="219" t="s">
        <v>40</v>
      </c>
      <c r="Y176" s="399">
        <f>IF(Y173=0,0,Y173*320)</f>
        <v>0</v>
      </c>
      <c r="Z176" s="399"/>
      <c r="AA176" s="399"/>
      <c r="AB176" s="146"/>
      <c r="AC176" s="224" t="s">
        <v>53</v>
      </c>
      <c r="AD176" s="493">
        <f>IF(U176=0,0,U176+Y176)</f>
        <v>0</v>
      </c>
      <c r="AE176" s="493"/>
      <c r="AF176" s="494"/>
      <c r="AG176" s="199"/>
      <c r="AH176" s="50"/>
      <c r="AI176" s="51"/>
      <c r="AJ176" s="328">
        <f>IF(AJ173=0,AJ116,IF(AJ116=0,AJ173,AJ116+AJ173))</f>
        <v>0</v>
      </c>
      <c r="AK176" s="329"/>
      <c r="AL176" s="70" t="s">
        <v>21</v>
      </c>
      <c r="AM176" s="328">
        <f>IF(AM173=0,AM116,IF(AM116=0,AM173,AM116+AM173))</f>
        <v>0</v>
      </c>
      <c r="AN176" s="329"/>
      <c r="AO176" s="29" t="s">
        <v>21</v>
      </c>
      <c r="AP176" s="169"/>
      <c r="AQ176" s="72"/>
      <c r="AR176" s="72"/>
      <c r="AS176" s="72"/>
      <c r="AT176" s="76"/>
      <c r="AU176" s="72"/>
      <c r="AV176" s="403"/>
      <c r="AW176" s="404"/>
    </row>
    <row r="177" spans="2:49" ht="15" customHeight="1" thickBot="1">
      <c r="B177" s="324"/>
      <c r="C177" s="325"/>
      <c r="D177" s="325"/>
      <c r="E177" s="325"/>
      <c r="F177" s="325"/>
      <c r="G177" s="326"/>
      <c r="H177" s="338"/>
      <c r="I177" s="339"/>
      <c r="J177" s="339"/>
      <c r="K177" s="340"/>
      <c r="L177" s="187" t="s">
        <v>41</v>
      </c>
      <c r="M177" s="305">
        <f>IF(M174=0,0,M174*320)</f>
        <v>0</v>
      </c>
      <c r="N177" s="305"/>
      <c r="O177" s="306"/>
      <c r="P177" s="489"/>
      <c r="Q177" s="490"/>
      <c r="R177" s="490"/>
      <c r="S177" s="213"/>
      <c r="T177" s="228" t="s">
        <v>41</v>
      </c>
      <c r="U177" s="400">
        <f>IF(U174=0,0,U174*320)</f>
        <v>0</v>
      </c>
      <c r="V177" s="400"/>
      <c r="W177" s="497"/>
      <c r="X177" s="228" t="s">
        <v>41</v>
      </c>
      <c r="Y177" s="400">
        <f>IF(Y174=0,0,Y174*320)</f>
        <v>0</v>
      </c>
      <c r="Z177" s="400"/>
      <c r="AA177" s="400"/>
      <c r="AB177" s="229"/>
      <c r="AC177" s="230" t="s">
        <v>54</v>
      </c>
      <c r="AD177" s="453">
        <f>IF(U177=0,0,U177+Y177)</f>
        <v>0</v>
      </c>
      <c r="AE177" s="453"/>
      <c r="AF177" s="495"/>
      <c r="AG177" s="200"/>
      <c r="AH177" s="201"/>
      <c r="AI177" s="202"/>
      <c r="AJ177" s="330">
        <f t="shared" ref="AJ177" si="8">IF(AJ176="",AJ116,IF(AJ116="",AJ176,AJ116+AJ176))</f>
        <v>0</v>
      </c>
      <c r="AK177" s="331"/>
      <c r="AL177" s="73"/>
      <c r="AM177" s="330">
        <f t="shared" ref="AM177" si="9">IF(AM176="",AM116,IF(AM116="",AM176,AM116+AM176))</f>
        <v>0</v>
      </c>
      <c r="AN177" s="331"/>
      <c r="AO177" s="150"/>
      <c r="AP177" s="170"/>
      <c r="AQ177" s="74"/>
      <c r="AR177" s="74"/>
      <c r="AS177" s="74"/>
      <c r="AT177" s="77"/>
      <c r="AU177" s="74"/>
      <c r="AV177" s="405"/>
      <c r="AW177" s="406"/>
    </row>
    <row r="179" spans="2:49">
      <c r="F179" s="275" t="s">
        <v>46</v>
      </c>
      <c r="G179" s="265"/>
      <c r="H179" s="171"/>
      <c r="I179" s="172"/>
      <c r="J179" s="173"/>
      <c r="K179" t="s">
        <v>47</v>
      </c>
    </row>
    <row r="180" spans="2:49">
      <c r="F180" s="275" t="s">
        <v>48</v>
      </c>
      <c r="G180" s="275"/>
      <c r="H180" s="107" t="s">
        <v>64</v>
      </c>
      <c r="K180" s="174"/>
    </row>
  </sheetData>
  <mergeCells count="559">
    <mergeCell ref="P112:Q112"/>
    <mergeCell ref="P113:R114"/>
    <mergeCell ref="P115:Q115"/>
    <mergeCell ref="P116:R117"/>
    <mergeCell ref="P172:Q172"/>
    <mergeCell ref="P173:R174"/>
    <mergeCell ref="P175:Q175"/>
    <mergeCell ref="P176:R177"/>
    <mergeCell ref="AD113:AF113"/>
    <mergeCell ref="AD114:AF114"/>
    <mergeCell ref="AD116:AF116"/>
    <mergeCell ref="AD117:AF117"/>
    <mergeCell ref="AD173:AF173"/>
    <mergeCell ref="AD174:AF174"/>
    <mergeCell ref="AD176:AF176"/>
    <mergeCell ref="AD177:AF177"/>
    <mergeCell ref="X167:AA168"/>
    <mergeCell ref="AC167:AE168"/>
    <mergeCell ref="AE128:AE129"/>
    <mergeCell ref="U176:W176"/>
    <mergeCell ref="U177:W177"/>
    <mergeCell ref="U113:W113"/>
    <mergeCell ref="U114:W114"/>
    <mergeCell ref="U173:W173"/>
    <mergeCell ref="AB68:AC69"/>
    <mergeCell ref="AB71:AC73"/>
    <mergeCell ref="AB128:AC129"/>
    <mergeCell ref="AB131:AC133"/>
    <mergeCell ref="B172:G177"/>
    <mergeCell ref="H172:K177"/>
    <mergeCell ref="AV172:AW177"/>
    <mergeCell ref="AJ173:AK174"/>
    <mergeCell ref="AM173:AN174"/>
    <mergeCell ref="AC77:AE78"/>
    <mergeCell ref="AC137:AE138"/>
    <mergeCell ref="AJ167:AL168"/>
    <mergeCell ref="AM167:AO168"/>
    <mergeCell ref="L170:N171"/>
    <mergeCell ref="P170:R171"/>
    <mergeCell ref="T170:V171"/>
    <mergeCell ref="X170:AA171"/>
    <mergeCell ref="AC170:AE171"/>
    <mergeCell ref="AG170:AI171"/>
    <mergeCell ref="AJ170:AL171"/>
    <mergeCell ref="AM170:AO171"/>
    <mergeCell ref="L167:N168"/>
    <mergeCell ref="P167:R168"/>
    <mergeCell ref="T167:V168"/>
    <mergeCell ref="AG167:AI168"/>
    <mergeCell ref="AJ161:AL162"/>
    <mergeCell ref="AM161:AO162"/>
    <mergeCell ref="L164:N165"/>
    <mergeCell ref="P164:R165"/>
    <mergeCell ref="T164:V165"/>
    <mergeCell ref="X164:AA165"/>
    <mergeCell ref="AC164:AE165"/>
    <mergeCell ref="AG164:AI165"/>
    <mergeCell ref="AJ164:AL165"/>
    <mergeCell ref="AM164:AO165"/>
    <mergeCell ref="L161:N162"/>
    <mergeCell ref="P161:R162"/>
    <mergeCell ref="T161:V162"/>
    <mergeCell ref="X161:AA162"/>
    <mergeCell ref="AC161:AE162"/>
    <mergeCell ref="AG161:AI162"/>
    <mergeCell ref="AJ155:AL156"/>
    <mergeCell ref="AM155:AO156"/>
    <mergeCell ref="L158:N159"/>
    <mergeCell ref="P158:R159"/>
    <mergeCell ref="T158:V159"/>
    <mergeCell ref="X158:AA159"/>
    <mergeCell ref="AC158:AE159"/>
    <mergeCell ref="AG158:AI159"/>
    <mergeCell ref="AJ158:AL159"/>
    <mergeCell ref="AM158:AO159"/>
    <mergeCell ref="L155:N156"/>
    <mergeCell ref="P155:R156"/>
    <mergeCell ref="T155:V156"/>
    <mergeCell ref="X155:AA156"/>
    <mergeCell ref="AC155:AE156"/>
    <mergeCell ref="AG155:AI156"/>
    <mergeCell ref="L152:N153"/>
    <mergeCell ref="P152:R153"/>
    <mergeCell ref="T152:V153"/>
    <mergeCell ref="X152:AA153"/>
    <mergeCell ref="AC152:AE153"/>
    <mergeCell ref="AG152:AI153"/>
    <mergeCell ref="AJ152:AL153"/>
    <mergeCell ref="AM152:AO153"/>
    <mergeCell ref="L149:N150"/>
    <mergeCell ref="P149:R150"/>
    <mergeCell ref="T149:V150"/>
    <mergeCell ref="X149:AA150"/>
    <mergeCell ref="AC149:AE150"/>
    <mergeCell ref="AG149:AI150"/>
    <mergeCell ref="L146:N147"/>
    <mergeCell ref="P146:R147"/>
    <mergeCell ref="T146:V147"/>
    <mergeCell ref="X146:AA147"/>
    <mergeCell ref="AC146:AE147"/>
    <mergeCell ref="AG146:AI147"/>
    <mergeCell ref="AJ146:AL147"/>
    <mergeCell ref="AM146:AO147"/>
    <mergeCell ref="AJ149:AL150"/>
    <mergeCell ref="AM149:AO150"/>
    <mergeCell ref="AJ140:AL141"/>
    <mergeCell ref="AM140:AO141"/>
    <mergeCell ref="L143:N144"/>
    <mergeCell ref="P143:R144"/>
    <mergeCell ref="T143:V144"/>
    <mergeCell ref="X143:AA144"/>
    <mergeCell ref="AC143:AE144"/>
    <mergeCell ref="AG143:AI144"/>
    <mergeCell ref="AJ143:AL144"/>
    <mergeCell ref="AM143:AO144"/>
    <mergeCell ref="Z139:AB139"/>
    <mergeCell ref="H140:K141"/>
    <mergeCell ref="L140:N141"/>
    <mergeCell ref="P140:R141"/>
    <mergeCell ref="T140:V141"/>
    <mergeCell ref="X140:AA141"/>
    <mergeCell ref="X136:AB136"/>
    <mergeCell ref="AC140:AE141"/>
    <mergeCell ref="AG140:AI141"/>
    <mergeCell ref="AM136:AO136"/>
    <mergeCell ref="AP136:AT136"/>
    <mergeCell ref="B135:G135"/>
    <mergeCell ref="H135:S135"/>
    <mergeCell ref="T135:AF135"/>
    <mergeCell ref="AG135:AI135"/>
    <mergeCell ref="AJ135:AT135"/>
    <mergeCell ref="B137:G138"/>
    <mergeCell ref="P137:R138"/>
    <mergeCell ref="AD128:AD129"/>
    <mergeCell ref="B124:G124"/>
    <mergeCell ref="I124:S124"/>
    <mergeCell ref="U116:W116"/>
    <mergeCell ref="U117:W117"/>
    <mergeCell ref="AU135:AW136"/>
    <mergeCell ref="B136:G136"/>
    <mergeCell ref="H136:O136"/>
    <mergeCell ref="P136:S136"/>
    <mergeCell ref="T136:W136"/>
    <mergeCell ref="AF131:AF133"/>
    <mergeCell ref="AG131:AG133"/>
    <mergeCell ref="AH131:AH133"/>
    <mergeCell ref="AK132:AV133"/>
    <mergeCell ref="B133:I134"/>
    <mergeCell ref="M133:X134"/>
    <mergeCell ref="L131:M132"/>
    <mergeCell ref="N131:N132"/>
    <mergeCell ref="O131:T132"/>
    <mergeCell ref="AD131:AD133"/>
    <mergeCell ref="AE131:AE133"/>
    <mergeCell ref="AC136:AF136"/>
    <mergeCell ref="AG136:AI136"/>
    <mergeCell ref="AJ136:AL136"/>
    <mergeCell ref="B129:G130"/>
    <mergeCell ref="H129:J130"/>
    <mergeCell ref="O129:O130"/>
    <mergeCell ref="P129:P130"/>
    <mergeCell ref="R129:R130"/>
    <mergeCell ref="B127:F128"/>
    <mergeCell ref="G127:X128"/>
    <mergeCell ref="Y127:AA134"/>
    <mergeCell ref="S129:S130"/>
    <mergeCell ref="T129:T130"/>
    <mergeCell ref="U129:U130"/>
    <mergeCell ref="B131:F132"/>
    <mergeCell ref="AJ107:AL108"/>
    <mergeCell ref="AM107:AO108"/>
    <mergeCell ref="L110:N111"/>
    <mergeCell ref="P110:R111"/>
    <mergeCell ref="T110:V111"/>
    <mergeCell ref="X110:AA111"/>
    <mergeCell ref="AC110:AE111"/>
    <mergeCell ref="AG110:AI111"/>
    <mergeCell ref="AJ110:AL111"/>
    <mergeCell ref="AM110:AO111"/>
    <mergeCell ref="L107:N108"/>
    <mergeCell ref="P107:R108"/>
    <mergeCell ref="T107:V108"/>
    <mergeCell ref="X107:AA108"/>
    <mergeCell ref="AC107:AE108"/>
    <mergeCell ref="AG107:AI108"/>
    <mergeCell ref="AJ101:AL102"/>
    <mergeCell ref="AM101:AO102"/>
    <mergeCell ref="L104:N105"/>
    <mergeCell ref="P104:R105"/>
    <mergeCell ref="T104:V105"/>
    <mergeCell ref="X104:AA105"/>
    <mergeCell ref="AC104:AE105"/>
    <mergeCell ref="AG104:AI105"/>
    <mergeCell ref="AJ104:AL105"/>
    <mergeCell ref="AM104:AO105"/>
    <mergeCell ref="L101:N102"/>
    <mergeCell ref="P101:R102"/>
    <mergeCell ref="T101:V102"/>
    <mergeCell ref="X101:AA102"/>
    <mergeCell ref="AC101:AE102"/>
    <mergeCell ref="AG101:AI102"/>
    <mergeCell ref="AJ95:AL96"/>
    <mergeCell ref="AM95:AO96"/>
    <mergeCell ref="L98:N99"/>
    <mergeCell ref="P98:R99"/>
    <mergeCell ref="T98:V99"/>
    <mergeCell ref="X98:AA99"/>
    <mergeCell ref="AC98:AE99"/>
    <mergeCell ref="AG98:AI99"/>
    <mergeCell ref="AJ98:AL99"/>
    <mergeCell ref="AM98:AO99"/>
    <mergeCell ref="L95:N96"/>
    <mergeCell ref="P95:R96"/>
    <mergeCell ref="T95:V96"/>
    <mergeCell ref="X95:AA96"/>
    <mergeCell ref="AC95:AE96"/>
    <mergeCell ref="AG95:AI96"/>
    <mergeCell ref="AJ89:AL90"/>
    <mergeCell ref="AM89:AO90"/>
    <mergeCell ref="L92:N93"/>
    <mergeCell ref="P92:R93"/>
    <mergeCell ref="T92:V93"/>
    <mergeCell ref="X92:AA93"/>
    <mergeCell ref="AC92:AE93"/>
    <mergeCell ref="AG92:AI93"/>
    <mergeCell ref="AJ92:AL93"/>
    <mergeCell ref="AM92:AO93"/>
    <mergeCell ref="L89:N90"/>
    <mergeCell ref="P89:R90"/>
    <mergeCell ref="T89:V90"/>
    <mergeCell ref="X89:AA90"/>
    <mergeCell ref="AC89:AE90"/>
    <mergeCell ref="AG89:AI90"/>
    <mergeCell ref="AM83:AO84"/>
    <mergeCell ref="L86:N87"/>
    <mergeCell ref="P86:R87"/>
    <mergeCell ref="T86:V87"/>
    <mergeCell ref="X86:AA87"/>
    <mergeCell ref="AC86:AE87"/>
    <mergeCell ref="AG86:AI87"/>
    <mergeCell ref="AJ86:AL87"/>
    <mergeCell ref="AM86:AO87"/>
    <mergeCell ref="B77:G78"/>
    <mergeCell ref="P77:R78"/>
    <mergeCell ref="B76:G76"/>
    <mergeCell ref="H76:O76"/>
    <mergeCell ref="P76:S76"/>
    <mergeCell ref="T76:W76"/>
    <mergeCell ref="X76:AB76"/>
    <mergeCell ref="AC76:AF76"/>
    <mergeCell ref="Z79:AB79"/>
    <mergeCell ref="H75:S75"/>
    <mergeCell ref="T75:AF75"/>
    <mergeCell ref="AG75:AI75"/>
    <mergeCell ref="AJ75:AT75"/>
    <mergeCell ref="AU75:AW76"/>
    <mergeCell ref="B71:F72"/>
    <mergeCell ref="L71:M72"/>
    <mergeCell ref="N71:N72"/>
    <mergeCell ref="O71:T72"/>
    <mergeCell ref="AD71:AD73"/>
    <mergeCell ref="AP76:AT76"/>
    <mergeCell ref="AG76:AI76"/>
    <mergeCell ref="AJ76:AL76"/>
    <mergeCell ref="AM76:AO76"/>
    <mergeCell ref="AD68:AD69"/>
    <mergeCell ref="AE68:AE69"/>
    <mergeCell ref="AF68:AF69"/>
    <mergeCell ref="AG68:AG69"/>
    <mergeCell ref="AE71:AE73"/>
    <mergeCell ref="AF71:AF73"/>
    <mergeCell ref="AG71:AG73"/>
    <mergeCell ref="AH71:AH73"/>
    <mergeCell ref="AK72:AV73"/>
    <mergeCell ref="AV52:AW57"/>
    <mergeCell ref="AJ53:AK54"/>
    <mergeCell ref="AM53:AN54"/>
    <mergeCell ref="Y56:AA56"/>
    <mergeCell ref="Y57:AA57"/>
    <mergeCell ref="AM56:AN57"/>
    <mergeCell ref="AJ56:AK57"/>
    <mergeCell ref="M56:O56"/>
    <mergeCell ref="M57:O57"/>
    <mergeCell ref="AD53:AF53"/>
    <mergeCell ref="AD54:AF54"/>
    <mergeCell ref="AD57:AF57"/>
    <mergeCell ref="AD56:AF56"/>
    <mergeCell ref="P52:Q52"/>
    <mergeCell ref="P55:Q55"/>
    <mergeCell ref="P53:R54"/>
    <mergeCell ref="P56:R57"/>
    <mergeCell ref="U53:W53"/>
    <mergeCell ref="U54:W54"/>
    <mergeCell ref="U56:W56"/>
    <mergeCell ref="U57:W57"/>
    <mergeCell ref="AJ47:AL48"/>
    <mergeCell ref="AM47:AO48"/>
    <mergeCell ref="L50:N51"/>
    <mergeCell ref="P50:R51"/>
    <mergeCell ref="T50:V51"/>
    <mergeCell ref="X50:AA51"/>
    <mergeCell ref="AC50:AE51"/>
    <mergeCell ref="AG50:AI51"/>
    <mergeCell ref="AJ50:AL51"/>
    <mergeCell ref="AM50:AO51"/>
    <mergeCell ref="L47:N48"/>
    <mergeCell ref="P47:R48"/>
    <mergeCell ref="T47:V48"/>
    <mergeCell ref="X47:AA48"/>
    <mergeCell ref="AC47:AE48"/>
    <mergeCell ref="AG47:AI48"/>
    <mergeCell ref="AJ41:AL42"/>
    <mergeCell ref="AM41:AO42"/>
    <mergeCell ref="L44:N45"/>
    <mergeCell ref="P44:R45"/>
    <mergeCell ref="T44:V45"/>
    <mergeCell ref="X44:AA45"/>
    <mergeCell ref="AC44:AE45"/>
    <mergeCell ref="AG44:AI45"/>
    <mergeCell ref="AJ44:AL45"/>
    <mergeCell ref="AM44:AO45"/>
    <mergeCell ref="L41:N42"/>
    <mergeCell ref="P41:R42"/>
    <mergeCell ref="T41:V42"/>
    <mergeCell ref="X41:AA42"/>
    <mergeCell ref="AC41:AE42"/>
    <mergeCell ref="AG41:AI42"/>
    <mergeCell ref="AJ35:AL36"/>
    <mergeCell ref="AM35:AO36"/>
    <mergeCell ref="L38:N39"/>
    <mergeCell ref="P38:R39"/>
    <mergeCell ref="T38:V39"/>
    <mergeCell ref="X38:AA39"/>
    <mergeCell ref="AC38:AE39"/>
    <mergeCell ref="AG38:AI39"/>
    <mergeCell ref="AJ38:AL39"/>
    <mergeCell ref="AM38:AO39"/>
    <mergeCell ref="L35:N36"/>
    <mergeCell ref="P35:R36"/>
    <mergeCell ref="T35:V36"/>
    <mergeCell ref="X35:AA36"/>
    <mergeCell ref="AC35:AE36"/>
    <mergeCell ref="AG35:AI36"/>
    <mergeCell ref="T26:V27"/>
    <mergeCell ref="X26:AA27"/>
    <mergeCell ref="AC26:AE27"/>
    <mergeCell ref="AG26:AI27"/>
    <mergeCell ref="AJ26:AL27"/>
    <mergeCell ref="AM26:AO27"/>
    <mergeCell ref="AJ29:AL30"/>
    <mergeCell ref="AM29:AO30"/>
    <mergeCell ref="L32:N33"/>
    <mergeCell ref="P32:R33"/>
    <mergeCell ref="T32:V33"/>
    <mergeCell ref="X32:AA33"/>
    <mergeCell ref="AC32:AE33"/>
    <mergeCell ref="AG32:AI33"/>
    <mergeCell ref="AJ32:AL33"/>
    <mergeCell ref="AM32:AO33"/>
    <mergeCell ref="L29:N30"/>
    <mergeCell ref="P29:R30"/>
    <mergeCell ref="T29:V30"/>
    <mergeCell ref="X29:AA30"/>
    <mergeCell ref="AC29:AE30"/>
    <mergeCell ref="AG29:AI30"/>
    <mergeCell ref="AJ20:AL21"/>
    <mergeCell ref="AM20:AO21"/>
    <mergeCell ref="L23:N24"/>
    <mergeCell ref="P23:R24"/>
    <mergeCell ref="T23:V24"/>
    <mergeCell ref="X23:AA24"/>
    <mergeCell ref="AC23:AE24"/>
    <mergeCell ref="AG23:AI24"/>
    <mergeCell ref="AJ23:AL24"/>
    <mergeCell ref="AM23:AO24"/>
    <mergeCell ref="H20:K21"/>
    <mergeCell ref="L20:N21"/>
    <mergeCell ref="P20:R21"/>
    <mergeCell ref="T20:V21"/>
    <mergeCell ref="X20:AA21"/>
    <mergeCell ref="X16:AB16"/>
    <mergeCell ref="AC20:AE21"/>
    <mergeCell ref="AG20:AI21"/>
    <mergeCell ref="AG16:AI16"/>
    <mergeCell ref="AH8:AH9"/>
    <mergeCell ref="B9:G10"/>
    <mergeCell ref="H9:J10"/>
    <mergeCell ref="O9:O10"/>
    <mergeCell ref="P9:P10"/>
    <mergeCell ref="R9:R10"/>
    <mergeCell ref="Z19:AB19"/>
    <mergeCell ref="AB8:AC9"/>
    <mergeCell ref="AB11:AC13"/>
    <mergeCell ref="P16:S16"/>
    <mergeCell ref="T16:W16"/>
    <mergeCell ref="AF11:AF13"/>
    <mergeCell ref="AG11:AG13"/>
    <mergeCell ref="AH11:AH13"/>
    <mergeCell ref="AK12:AV13"/>
    <mergeCell ref="B13:I14"/>
    <mergeCell ref="M13:X14"/>
    <mergeCell ref="L11:M12"/>
    <mergeCell ref="N11:N12"/>
    <mergeCell ref="O11:T12"/>
    <mergeCell ref="AD11:AD13"/>
    <mergeCell ref="AE11:AE13"/>
    <mergeCell ref="AC16:AF16"/>
    <mergeCell ref="AJ16:AL16"/>
    <mergeCell ref="AM16:AO16"/>
    <mergeCell ref="AP16:AT16"/>
    <mergeCell ref="B15:G15"/>
    <mergeCell ref="H15:S15"/>
    <mergeCell ref="T15:AF15"/>
    <mergeCell ref="AG15:AI15"/>
    <mergeCell ref="AJ15:AT15"/>
    <mergeCell ref="B2:AW2"/>
    <mergeCell ref="B3:G3"/>
    <mergeCell ref="B4:G4"/>
    <mergeCell ref="I4:S4"/>
    <mergeCell ref="M53:N53"/>
    <mergeCell ref="M54:N54"/>
    <mergeCell ref="Y53:AA53"/>
    <mergeCell ref="Y54:AA54"/>
    <mergeCell ref="B5:G5"/>
    <mergeCell ref="I5:S5"/>
    <mergeCell ref="B7:F8"/>
    <mergeCell ref="G7:X8"/>
    <mergeCell ref="Y7:AA14"/>
    <mergeCell ref="S9:S10"/>
    <mergeCell ref="T9:T10"/>
    <mergeCell ref="U9:U10"/>
    <mergeCell ref="B11:F12"/>
    <mergeCell ref="AD8:AD9"/>
    <mergeCell ref="AE8:AE9"/>
    <mergeCell ref="AF8:AF9"/>
    <mergeCell ref="AG8:AG9"/>
    <mergeCell ref="AU15:AW16"/>
    <mergeCell ref="B16:G16"/>
    <mergeCell ref="H16:O16"/>
    <mergeCell ref="Y176:AA176"/>
    <mergeCell ref="AJ176:AK177"/>
    <mergeCell ref="AM176:AN177"/>
    <mergeCell ref="Y177:AA177"/>
    <mergeCell ref="B122:AW122"/>
    <mergeCell ref="B123:G123"/>
    <mergeCell ref="B112:G117"/>
    <mergeCell ref="H112:K117"/>
    <mergeCell ref="AV112:AW117"/>
    <mergeCell ref="AJ113:AK114"/>
    <mergeCell ref="AM113:AN114"/>
    <mergeCell ref="M113:N113"/>
    <mergeCell ref="Y113:AA113"/>
    <mergeCell ref="M114:N114"/>
    <mergeCell ref="Y114:AA114"/>
    <mergeCell ref="Y116:AA116"/>
    <mergeCell ref="Y117:AA117"/>
    <mergeCell ref="B125:G125"/>
    <mergeCell ref="I125:S125"/>
    <mergeCell ref="M116:O116"/>
    <mergeCell ref="M117:O117"/>
    <mergeCell ref="AF128:AF129"/>
    <mergeCell ref="AG128:AG129"/>
    <mergeCell ref="AH128:AH129"/>
    <mergeCell ref="H101:K102"/>
    <mergeCell ref="H104:K105"/>
    <mergeCell ref="H80:K81"/>
    <mergeCell ref="H107:K108"/>
    <mergeCell ref="AM116:AN117"/>
    <mergeCell ref="M173:N173"/>
    <mergeCell ref="Y173:AA173"/>
    <mergeCell ref="M174:N174"/>
    <mergeCell ref="Y174:AA174"/>
    <mergeCell ref="L80:N81"/>
    <mergeCell ref="P80:R81"/>
    <mergeCell ref="T80:V81"/>
    <mergeCell ref="X80:AA81"/>
    <mergeCell ref="AC80:AE81"/>
    <mergeCell ref="AG80:AI81"/>
    <mergeCell ref="AJ80:AL81"/>
    <mergeCell ref="AM80:AO81"/>
    <mergeCell ref="L83:N84"/>
    <mergeCell ref="P83:R84"/>
    <mergeCell ref="T83:V84"/>
    <mergeCell ref="X83:AA84"/>
    <mergeCell ref="AC83:AE84"/>
    <mergeCell ref="AG83:AI84"/>
    <mergeCell ref="AJ83:AL84"/>
    <mergeCell ref="H155:K156"/>
    <mergeCell ref="H158:K159"/>
    <mergeCell ref="H161:K162"/>
    <mergeCell ref="B65:G65"/>
    <mergeCell ref="AJ116:AK117"/>
    <mergeCell ref="H52:K57"/>
    <mergeCell ref="I3:S3"/>
    <mergeCell ref="I63:S63"/>
    <mergeCell ref="I123:S123"/>
    <mergeCell ref="F59:G59"/>
    <mergeCell ref="F60:G60"/>
    <mergeCell ref="F119:G119"/>
    <mergeCell ref="F120:G120"/>
    <mergeCell ref="B17:G18"/>
    <mergeCell ref="P17:R18"/>
    <mergeCell ref="L26:N27"/>
    <mergeCell ref="P26:R27"/>
    <mergeCell ref="AC17:AF18"/>
    <mergeCell ref="H83:K84"/>
    <mergeCell ref="H86:K87"/>
    <mergeCell ref="H89:K90"/>
    <mergeCell ref="H92:K93"/>
    <mergeCell ref="H95:K96"/>
    <mergeCell ref="H98:K99"/>
    <mergeCell ref="M176:O176"/>
    <mergeCell ref="M177:O177"/>
    <mergeCell ref="B64:G64"/>
    <mergeCell ref="I64:S64"/>
    <mergeCell ref="F180:G180"/>
    <mergeCell ref="H50:K51"/>
    <mergeCell ref="H23:K24"/>
    <mergeCell ref="H26:K27"/>
    <mergeCell ref="H29:K30"/>
    <mergeCell ref="H32:K33"/>
    <mergeCell ref="H35:K36"/>
    <mergeCell ref="H38:K39"/>
    <mergeCell ref="H41:K42"/>
    <mergeCell ref="H44:K45"/>
    <mergeCell ref="H47:K48"/>
    <mergeCell ref="B52:G57"/>
    <mergeCell ref="H164:K165"/>
    <mergeCell ref="H167:K168"/>
    <mergeCell ref="H170:K171"/>
    <mergeCell ref="H110:K111"/>
    <mergeCell ref="H143:K144"/>
    <mergeCell ref="H146:K147"/>
    <mergeCell ref="H149:K150"/>
    <mergeCell ref="H152:K153"/>
    <mergeCell ref="U174:W174"/>
    <mergeCell ref="B73:I74"/>
    <mergeCell ref="M73:X74"/>
    <mergeCell ref="B75:G75"/>
    <mergeCell ref="AG173:AI175"/>
    <mergeCell ref="AG53:AI55"/>
    <mergeCell ref="AG77:AI78"/>
    <mergeCell ref="AG113:AI115"/>
    <mergeCell ref="F179:G179"/>
    <mergeCell ref="I65:S65"/>
    <mergeCell ref="B67:F68"/>
    <mergeCell ref="G67:X68"/>
    <mergeCell ref="B62:AW62"/>
    <mergeCell ref="B63:G63"/>
    <mergeCell ref="AH68:AH69"/>
    <mergeCell ref="B69:G70"/>
    <mergeCell ref="H69:J70"/>
    <mergeCell ref="O69:O70"/>
    <mergeCell ref="P69:P70"/>
    <mergeCell ref="R69:R70"/>
    <mergeCell ref="S69:S70"/>
    <mergeCell ref="T69:T70"/>
    <mergeCell ref="U69:U70"/>
    <mergeCell ref="Y67:AA74"/>
  </mergeCells>
  <phoneticPr fontId="2"/>
  <pageMargins left="0.70866141732283472" right="0.70866141732283472" top="0.35433070866141736" bottom="0.59055118110236227" header="0.31496062992125984" footer="0.31496062992125984"/>
  <pageSetup paperSize="9" scale="61" fitToHeight="3" orientation="landscape" r:id="rId1"/>
  <headerFooter alignWithMargins="0"/>
  <rowBreaks count="2" manualBreakCount="2">
    <brk id="60" min="1" max="48" man="1"/>
    <brk id="120" min="1" max="48" man="1"/>
  </rowBreaks>
  <colBreaks count="1" manualBreakCount="1">
    <brk id="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35"/>
  <sheetViews>
    <sheetView showGridLines="0" view="pageBreakPreview" zoomScale="85" zoomScaleNormal="85" zoomScaleSheetLayoutView="85" zoomScalePageLayoutView="90" workbookViewId="0">
      <selection activeCell="T22" sqref="T22"/>
    </sheetView>
  </sheetViews>
  <sheetFormatPr defaultRowHeight="18.75"/>
  <cols>
    <col min="1" max="1" width="4.125" style="548" customWidth="1"/>
    <col min="2" max="2" width="12.625" style="548" customWidth="1"/>
    <col min="3" max="3" width="5.875" style="548" customWidth="1"/>
    <col min="4" max="4" width="17.625" style="548" customWidth="1"/>
    <col min="5" max="5" width="4.25" style="548" customWidth="1"/>
    <col min="6" max="35" width="3.625" style="548" customWidth="1"/>
    <col min="36" max="36" width="6.625" style="548" customWidth="1"/>
    <col min="37" max="37" width="5.625" style="548" customWidth="1"/>
    <col min="38" max="43" width="3.75" style="547" customWidth="1"/>
    <col min="44" max="16384" width="9" style="547"/>
  </cols>
  <sheetData>
    <row r="1" spans="1:46">
      <c r="A1" s="670"/>
      <c r="B1" s="670" t="s">
        <v>163</v>
      </c>
      <c r="C1" s="669"/>
      <c r="D1" s="668"/>
      <c r="E1" s="668"/>
      <c r="F1" s="668"/>
      <c r="AE1" s="668"/>
      <c r="AF1" s="668"/>
      <c r="AG1" s="668"/>
      <c r="AH1" s="668"/>
      <c r="AI1" s="668"/>
      <c r="AJ1" s="668"/>
      <c r="AK1" s="547"/>
    </row>
    <row r="2" spans="1:46" s="666" customFormat="1" ht="27.95" customHeight="1">
      <c r="A2" s="667" t="s">
        <v>162</v>
      </c>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547"/>
      <c r="AL2" s="547"/>
    </row>
    <row r="3" spans="1:46" ht="20.100000000000001" customHeight="1">
      <c r="A3" s="582"/>
      <c r="B3" s="582"/>
      <c r="C3" s="582"/>
      <c r="D3" s="582"/>
      <c r="E3" s="582"/>
      <c r="F3" s="582"/>
      <c r="G3" s="582"/>
      <c r="H3" s="582"/>
      <c r="I3" s="582"/>
      <c r="J3" s="582"/>
      <c r="K3" s="582"/>
      <c r="L3" s="582"/>
      <c r="M3" s="582"/>
      <c r="N3" s="582"/>
      <c r="O3" s="582"/>
      <c r="P3" s="582"/>
      <c r="Q3" s="582"/>
      <c r="R3" s="582"/>
      <c r="S3" s="665"/>
      <c r="T3" s="665"/>
      <c r="U3" s="665"/>
      <c r="V3" s="665"/>
      <c r="W3" s="665"/>
      <c r="X3" s="665"/>
      <c r="Y3" s="665"/>
      <c r="Z3" s="665"/>
      <c r="AA3" s="665"/>
      <c r="AB3" s="664" t="s">
        <v>161</v>
      </c>
      <c r="AC3" s="664"/>
      <c r="AD3" s="663"/>
      <c r="AE3" s="663"/>
      <c r="AF3" s="663"/>
      <c r="AG3" s="663"/>
      <c r="AH3" s="663"/>
      <c r="AI3" s="663"/>
      <c r="AJ3" s="663"/>
      <c r="AK3" s="547"/>
    </row>
    <row r="4" spans="1:46" ht="20.100000000000001" customHeight="1">
      <c r="A4" s="662"/>
      <c r="B4" s="661"/>
      <c r="C4" s="661"/>
      <c r="D4" s="661"/>
      <c r="E4" s="660" t="s">
        <v>160</v>
      </c>
      <c r="F4" s="659"/>
      <c r="G4" s="659"/>
      <c r="H4" s="659"/>
      <c r="I4" s="659"/>
      <c r="J4" s="659"/>
      <c r="K4" s="659"/>
      <c r="L4" s="659"/>
      <c r="M4" s="659"/>
      <c r="N4" s="659"/>
      <c r="O4" s="659"/>
      <c r="P4" s="659"/>
      <c r="Q4" s="659"/>
      <c r="R4" s="659"/>
      <c r="S4" s="659"/>
      <c r="T4" s="659"/>
      <c r="U4" s="659"/>
      <c r="V4" s="659"/>
      <c r="W4" s="650"/>
      <c r="X4" s="650"/>
      <c r="Y4" s="650"/>
      <c r="Z4" s="649"/>
      <c r="AA4" s="649"/>
      <c r="AB4" s="658" t="s">
        <v>159</v>
      </c>
      <c r="AC4" s="658"/>
      <c r="AD4" s="657"/>
      <c r="AE4" s="657"/>
      <c r="AF4" s="657"/>
      <c r="AG4" s="657"/>
      <c r="AH4" s="657"/>
      <c r="AI4" s="657"/>
      <c r="AJ4" s="657"/>
      <c r="AK4" s="547"/>
    </row>
    <row r="5" spans="1:46" ht="24.95" customHeight="1">
      <c r="A5" s="582"/>
      <c r="B5" s="656"/>
      <c r="C5" s="654"/>
      <c r="D5" s="655"/>
      <c r="E5" s="654"/>
      <c r="F5" s="653"/>
      <c r="G5" s="653"/>
      <c r="H5" s="653"/>
      <c r="I5" s="653"/>
      <c r="J5" s="653"/>
      <c r="K5" s="653"/>
      <c r="L5" s="653"/>
      <c r="M5" s="653"/>
      <c r="N5" s="653"/>
      <c r="O5" s="652"/>
      <c r="P5" s="652"/>
      <c r="Q5" s="652"/>
      <c r="R5" s="651"/>
      <c r="S5" s="650"/>
      <c r="T5" s="650"/>
      <c r="U5" s="650"/>
      <c r="V5" s="650"/>
      <c r="W5" s="650"/>
      <c r="X5" s="650"/>
      <c r="Y5" s="650"/>
      <c r="Z5" s="649"/>
      <c r="AA5" s="649"/>
      <c r="AB5" s="649"/>
      <c r="AC5" s="649"/>
      <c r="AD5" s="649"/>
      <c r="AE5" s="649"/>
      <c r="AF5" s="647"/>
      <c r="AG5" s="646"/>
      <c r="AH5" s="646"/>
      <c r="AI5" s="646"/>
      <c r="AJ5" s="646"/>
      <c r="AK5" s="547"/>
    </row>
    <row r="6" spans="1:46" ht="24.95" customHeight="1">
      <c r="A6" s="582"/>
      <c r="B6" s="618" t="s">
        <v>158</v>
      </c>
      <c r="C6" s="648"/>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647"/>
      <c r="AG6" s="646"/>
      <c r="AH6" s="646"/>
      <c r="AI6" s="646"/>
      <c r="AJ6" s="646"/>
      <c r="AK6" s="547"/>
    </row>
    <row r="7" spans="1:46" ht="18.95" customHeight="1">
      <c r="A7" s="582"/>
      <c r="B7" s="602" t="s">
        <v>157</v>
      </c>
      <c r="C7" s="602"/>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42"/>
      <c r="AG7" s="635"/>
      <c r="AH7" s="645" t="s">
        <v>156</v>
      </c>
      <c r="AI7" s="644"/>
      <c r="AJ7" s="643"/>
      <c r="AK7" s="547"/>
    </row>
    <row r="8" spans="1:46" ht="18.95" customHeight="1">
      <c r="A8" s="582"/>
      <c r="B8" s="602" t="s">
        <v>155</v>
      </c>
      <c r="C8" s="602"/>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42"/>
      <c r="AG8" s="641"/>
      <c r="AH8" s="640"/>
      <c r="AI8" s="639"/>
      <c r="AJ8" s="638"/>
      <c r="AK8" s="547"/>
    </row>
    <row r="9" spans="1:46" ht="24" customHeight="1">
      <c r="A9" s="582"/>
      <c r="B9" s="637" t="s">
        <v>154</v>
      </c>
      <c r="C9" s="636"/>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21"/>
      <c r="AG9" s="635" t="s">
        <v>131</v>
      </c>
      <c r="AH9" s="634" t="s">
        <v>153</v>
      </c>
      <c r="AI9" s="633"/>
      <c r="AJ9" s="632"/>
      <c r="AK9" s="547"/>
    </row>
    <row r="10" spans="1:46" ht="15" customHeight="1">
      <c r="A10" s="582"/>
      <c r="B10" s="612" t="s">
        <v>147</v>
      </c>
      <c r="C10" s="611"/>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21"/>
      <c r="AG10" s="631"/>
      <c r="AH10" s="630"/>
      <c r="AI10" s="629"/>
      <c r="AJ10" s="628"/>
      <c r="AK10" s="547"/>
    </row>
    <row r="11" spans="1:46" ht="15" customHeight="1">
      <c r="A11" s="582"/>
      <c r="B11" s="606" t="s">
        <v>152</v>
      </c>
      <c r="C11" s="605"/>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621"/>
      <c r="AG11" s="627"/>
      <c r="AH11" s="626"/>
      <c r="AI11" s="625"/>
      <c r="AJ11" s="624"/>
      <c r="AK11" s="547"/>
    </row>
    <row r="12" spans="1:46" ht="15" customHeight="1">
      <c r="A12" s="582"/>
      <c r="B12" s="623" t="s">
        <v>151</v>
      </c>
      <c r="C12" s="622"/>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21"/>
      <c r="AG12" s="620"/>
      <c r="AH12" s="619"/>
      <c r="AI12" s="619"/>
      <c r="AJ12" s="619"/>
      <c r="AK12" s="547"/>
    </row>
    <row r="13" spans="1:46" ht="20.100000000000001" customHeight="1">
      <c r="A13" s="582"/>
      <c r="B13" s="618" t="s">
        <v>150</v>
      </c>
      <c r="C13" s="618"/>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96"/>
      <c r="AG13" s="617"/>
      <c r="AH13" s="617"/>
      <c r="AI13" s="617"/>
      <c r="AJ13" s="617"/>
      <c r="AK13" s="547"/>
    </row>
    <row r="14" spans="1:46" ht="20.100000000000001" customHeight="1">
      <c r="A14" s="582"/>
      <c r="B14" s="602" t="s">
        <v>149</v>
      </c>
      <c r="C14" s="602"/>
      <c r="D14" s="601"/>
      <c r="E14" s="601"/>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596"/>
      <c r="AG14" s="616" t="s">
        <v>148</v>
      </c>
      <c r="AH14" s="615"/>
      <c r="AI14" s="615"/>
      <c r="AJ14" s="614"/>
      <c r="AK14" s="547"/>
      <c r="AT14" s="613"/>
    </row>
    <row r="15" spans="1:46" ht="12.75" customHeight="1">
      <c r="A15" s="582"/>
      <c r="B15" s="612" t="s">
        <v>147</v>
      </c>
      <c r="C15" s="611"/>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596"/>
      <c r="AG15" s="609"/>
      <c r="AH15" s="608"/>
      <c r="AI15" s="608"/>
      <c r="AJ15" s="607"/>
      <c r="AK15" s="547"/>
    </row>
    <row r="16" spans="1:46" ht="20.100000000000001" customHeight="1">
      <c r="A16" s="582"/>
      <c r="B16" s="606" t="s">
        <v>146</v>
      </c>
      <c r="C16" s="605"/>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96"/>
      <c r="AG16" s="604"/>
      <c r="AJ16" s="603"/>
      <c r="AK16" s="547"/>
    </row>
    <row r="17" spans="1:37" ht="20.100000000000001" customHeight="1">
      <c r="A17" s="582"/>
      <c r="B17" s="602" t="s">
        <v>145</v>
      </c>
      <c r="C17" s="602"/>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596"/>
      <c r="AG17" s="600"/>
      <c r="AH17" s="599"/>
      <c r="AI17" s="599"/>
      <c r="AJ17" s="598"/>
      <c r="AK17" s="547"/>
    </row>
    <row r="18" spans="1:37" ht="18.75" customHeight="1">
      <c r="A18" s="582"/>
      <c r="B18" s="594"/>
      <c r="C18" s="594"/>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6"/>
      <c r="AF18" s="596"/>
      <c r="AG18" s="596"/>
      <c r="AH18" s="596"/>
      <c r="AI18" s="596"/>
      <c r="AJ18" s="596"/>
      <c r="AK18" s="547"/>
    </row>
    <row r="19" spans="1:37" ht="18.75" customHeight="1">
      <c r="A19" s="582"/>
      <c r="B19" s="595" t="s">
        <v>144</v>
      </c>
      <c r="C19" s="594"/>
      <c r="D19" s="593"/>
      <c r="E19" s="589"/>
      <c r="F19" s="589"/>
      <c r="G19" s="589"/>
      <c r="H19" s="589"/>
      <c r="I19" s="589"/>
      <c r="J19" s="589"/>
      <c r="K19" s="589"/>
      <c r="L19" s="589"/>
      <c r="M19" s="589"/>
      <c r="N19" s="589"/>
      <c r="O19" s="589"/>
      <c r="P19" s="589"/>
      <c r="Q19" s="589"/>
      <c r="R19" s="592" t="s">
        <v>143</v>
      </c>
      <c r="S19" s="592"/>
      <c r="T19" s="592"/>
      <c r="U19" s="591"/>
      <c r="V19" s="590"/>
      <c r="W19" s="590"/>
      <c r="X19" s="590"/>
      <c r="Y19" s="590"/>
      <c r="Z19" s="590"/>
      <c r="AA19" s="590"/>
      <c r="AB19" s="589"/>
      <c r="AC19" s="589"/>
      <c r="AD19" s="589"/>
      <c r="AE19" s="588"/>
      <c r="AF19" s="588"/>
      <c r="AG19" s="588"/>
      <c r="AH19" s="588"/>
      <c r="AI19" s="588"/>
      <c r="AJ19" s="588"/>
      <c r="AK19" s="547"/>
    </row>
    <row r="20" spans="1:37" ht="18.75" customHeight="1">
      <c r="A20" s="582"/>
      <c r="B20" s="584" t="s">
        <v>142</v>
      </c>
      <c r="C20" s="587"/>
      <c r="D20" s="586"/>
      <c r="E20" s="586"/>
      <c r="F20" s="586"/>
      <c r="G20" s="586"/>
      <c r="H20" s="586"/>
      <c r="I20" s="586"/>
      <c r="J20" s="586"/>
      <c r="K20" s="586"/>
      <c r="L20" s="586"/>
      <c r="M20" s="586"/>
      <c r="N20" s="586"/>
      <c r="O20" s="586"/>
      <c r="P20" s="586"/>
      <c r="Q20" s="586"/>
      <c r="R20" s="585" t="s">
        <v>141</v>
      </c>
      <c r="S20" s="585"/>
      <c r="T20" s="585"/>
      <c r="U20" s="584"/>
      <c r="V20" s="583"/>
      <c r="W20" s="583"/>
      <c r="X20" s="583"/>
      <c r="Y20" s="583"/>
      <c r="Z20" s="583"/>
      <c r="AA20" s="583"/>
      <c r="AB20" s="583"/>
      <c r="AC20" s="583"/>
      <c r="AD20" s="583"/>
      <c r="AE20" s="583"/>
      <c r="AF20" s="583"/>
      <c r="AG20" s="583"/>
      <c r="AH20" s="583"/>
      <c r="AI20" s="583"/>
      <c r="AJ20" s="583"/>
      <c r="AK20" s="547"/>
    </row>
    <row r="21" spans="1:37" ht="20.100000000000001" customHeight="1">
      <c r="A21" s="582"/>
      <c r="B21" s="582"/>
      <c r="C21" s="582"/>
      <c r="D21" s="582"/>
      <c r="E21" s="582"/>
      <c r="F21" s="582"/>
      <c r="G21" s="582"/>
      <c r="H21" s="582"/>
      <c r="I21" s="578"/>
      <c r="J21" s="581"/>
      <c r="K21" s="581"/>
      <c r="L21" s="581"/>
      <c r="M21" s="581"/>
      <c r="N21" s="581"/>
      <c r="O21" s="581"/>
      <c r="P21" s="580"/>
      <c r="Q21" s="580"/>
      <c r="R21" s="580"/>
      <c r="S21" s="580"/>
      <c r="T21" s="580"/>
      <c r="U21" s="580"/>
      <c r="V21" s="580"/>
      <c r="W21" s="577"/>
      <c r="X21" s="577"/>
      <c r="Y21" s="579"/>
      <c r="Z21" s="579"/>
      <c r="AA21" s="579"/>
      <c r="AB21" s="579"/>
      <c r="AC21" s="579"/>
      <c r="AD21" s="579"/>
      <c r="AE21" s="579"/>
      <c r="AF21" s="578"/>
      <c r="AG21" s="578"/>
      <c r="AH21" s="578"/>
      <c r="AI21" s="578"/>
      <c r="AJ21" s="577"/>
      <c r="AK21" s="547"/>
    </row>
    <row r="22" spans="1:37" s="575" customFormat="1" ht="19.5" customHeight="1">
      <c r="A22" s="576" t="s">
        <v>140</v>
      </c>
      <c r="B22" s="576"/>
      <c r="C22" s="576"/>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row>
    <row r="23" spans="1:37" s="566" customFormat="1" ht="15" customHeight="1">
      <c r="A23" s="565" t="s">
        <v>139</v>
      </c>
      <c r="B23" s="565" t="s">
        <v>138</v>
      </c>
      <c r="C23" s="565" t="s">
        <v>137</v>
      </c>
      <c r="D23" s="565" t="s">
        <v>136</v>
      </c>
      <c r="E23" s="574"/>
      <c r="F23" s="569"/>
      <c r="G23" s="569"/>
      <c r="H23" s="569"/>
      <c r="I23" s="569"/>
      <c r="J23" s="569"/>
      <c r="K23" s="569"/>
      <c r="L23" s="569"/>
      <c r="M23" s="569"/>
      <c r="N23" s="569"/>
      <c r="O23" s="573" t="s">
        <v>135</v>
      </c>
      <c r="P23" s="572"/>
      <c r="Q23" s="571"/>
      <c r="R23" s="571"/>
      <c r="S23" s="571"/>
      <c r="T23" s="571"/>
      <c r="U23" s="571"/>
      <c r="V23" s="571"/>
      <c r="W23" s="569" t="s">
        <v>134</v>
      </c>
      <c r="X23" s="571"/>
      <c r="Y23" s="571"/>
      <c r="Z23" s="571"/>
      <c r="AA23" s="571"/>
      <c r="AB23" s="571"/>
      <c r="AC23" s="570"/>
      <c r="AD23" s="569"/>
      <c r="AE23" s="569"/>
      <c r="AF23" s="569"/>
      <c r="AG23" s="569"/>
      <c r="AH23" s="569"/>
      <c r="AI23" s="569"/>
      <c r="AJ23" s="568"/>
      <c r="AK23" s="567" t="s">
        <v>133</v>
      </c>
    </row>
    <row r="24" spans="1:37" s="561" customFormat="1" ht="15" customHeight="1">
      <c r="A24" s="565"/>
      <c r="B24" s="565"/>
      <c r="C24" s="565"/>
      <c r="D24" s="565"/>
      <c r="E24" s="564">
        <f>DAY($Q$23)</f>
        <v>0</v>
      </c>
      <c r="F24" s="564">
        <f>DAY($Q$23+1)</f>
        <v>1</v>
      </c>
      <c r="G24" s="564">
        <f>DAY($Q$23+2)</f>
        <v>2</v>
      </c>
      <c r="H24" s="564">
        <f>DAY($Q$23+3)</f>
        <v>3</v>
      </c>
      <c r="I24" s="564">
        <f>DAY($Q$23+4)</f>
        <v>4</v>
      </c>
      <c r="J24" s="564">
        <f>DAY($Q$23+5)</f>
        <v>5</v>
      </c>
      <c r="K24" s="564">
        <f>DAY($Q$23+6)</f>
        <v>6</v>
      </c>
      <c r="L24" s="564">
        <f>DAY($Q$23+7)</f>
        <v>7</v>
      </c>
      <c r="M24" s="564">
        <f>DAY($Q$23+8)</f>
        <v>8</v>
      </c>
      <c r="N24" s="564">
        <f>DAY($Q$23+9)</f>
        <v>9</v>
      </c>
      <c r="O24" s="564">
        <f>DAY($Q$23+10)</f>
        <v>10</v>
      </c>
      <c r="P24" s="564">
        <f>DAY($Q$23+11)</f>
        <v>11</v>
      </c>
      <c r="Q24" s="564">
        <f>DAY($Q$23+12)</f>
        <v>12</v>
      </c>
      <c r="R24" s="564">
        <f>DAY($Q$23+13)</f>
        <v>13</v>
      </c>
      <c r="S24" s="564">
        <f>DAY($Q$23+14)</f>
        <v>14</v>
      </c>
      <c r="T24" s="564">
        <f>DAY($Q$23+15)</f>
        <v>15</v>
      </c>
      <c r="U24" s="564">
        <f>DAY($Q$23+16)</f>
        <v>16</v>
      </c>
      <c r="V24" s="564">
        <f>DAY($Q$23+17)</f>
        <v>17</v>
      </c>
      <c r="W24" s="564">
        <f>DAY($Q$23+18)</f>
        <v>18</v>
      </c>
      <c r="X24" s="564">
        <f>DAY($Q$23+19)</f>
        <v>19</v>
      </c>
      <c r="Y24" s="564">
        <f>DAY($Q$23+20)</f>
        <v>20</v>
      </c>
      <c r="Z24" s="564">
        <f>DAY($Q$23+21)</f>
        <v>21</v>
      </c>
      <c r="AA24" s="564">
        <f>DAY($Q$23+22)</f>
        <v>22</v>
      </c>
      <c r="AB24" s="564">
        <f>DAY($Q$23+23)</f>
        <v>23</v>
      </c>
      <c r="AC24" s="564">
        <f>DAY($Q$23+24)</f>
        <v>24</v>
      </c>
      <c r="AD24" s="564">
        <f>DAY($Q$23+25)</f>
        <v>25</v>
      </c>
      <c r="AE24" s="564">
        <f>DAY($Q$23+26)</f>
        <v>26</v>
      </c>
      <c r="AF24" s="564">
        <f>DAY($Q$23+27)</f>
        <v>27</v>
      </c>
      <c r="AG24" s="564">
        <f>DAY($Q$23+28)</f>
        <v>28</v>
      </c>
      <c r="AH24" s="564">
        <f>DAY($Q$23+29)</f>
        <v>29</v>
      </c>
      <c r="AI24" s="564">
        <f>IF(DAY($Q$23+30)=E24,"",DAY($Q$23+30))</f>
        <v>30</v>
      </c>
      <c r="AJ24" s="563" t="s">
        <v>132</v>
      </c>
      <c r="AK24" s="562"/>
    </row>
    <row r="25" spans="1:37" ht="27.6" customHeight="1">
      <c r="A25" s="560">
        <v>1</v>
      </c>
      <c r="B25" s="559"/>
      <c r="C25" s="560"/>
      <c r="D25" s="559"/>
      <c r="E25" s="558"/>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6"/>
      <c r="AJ25" s="555">
        <f>SUM(E25:AI25)</f>
        <v>0</v>
      </c>
      <c r="AK25" s="554" t="s">
        <v>131</v>
      </c>
    </row>
    <row r="26" spans="1:37" ht="27.6" customHeight="1">
      <c r="A26" s="560">
        <v>2</v>
      </c>
      <c r="B26" s="559"/>
      <c r="C26" s="560"/>
      <c r="D26" s="559"/>
      <c r="E26" s="558"/>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6"/>
      <c r="AJ26" s="555">
        <f>SUM(E26:AI26)</f>
        <v>0</v>
      </c>
      <c r="AK26" s="554"/>
    </row>
    <row r="27" spans="1:37" ht="27.6" customHeight="1">
      <c r="A27" s="560">
        <v>3</v>
      </c>
      <c r="B27" s="559"/>
      <c r="C27" s="560"/>
      <c r="D27" s="559"/>
      <c r="E27" s="558"/>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6"/>
      <c r="AJ27" s="555">
        <f>SUM(E27:AI27)</f>
        <v>0</v>
      </c>
      <c r="AK27" s="554"/>
    </row>
    <row r="28" spans="1:37" ht="27.6" customHeight="1">
      <c r="A28" s="560">
        <v>4</v>
      </c>
      <c r="B28" s="559"/>
      <c r="C28" s="560"/>
      <c r="D28" s="559"/>
      <c r="E28" s="558"/>
      <c r="F28" s="557"/>
      <c r="G28" s="557"/>
      <c r="H28" s="557"/>
      <c r="I28" s="557"/>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6"/>
      <c r="AJ28" s="555">
        <f>SUM(E28:AI28)</f>
        <v>0</v>
      </c>
      <c r="AK28" s="554"/>
    </row>
    <row r="29" spans="1:37" ht="27.6" customHeight="1">
      <c r="A29" s="560">
        <v>5</v>
      </c>
      <c r="B29" s="559"/>
      <c r="C29" s="560"/>
      <c r="D29" s="559"/>
      <c r="E29" s="558"/>
      <c r="F29" s="557"/>
      <c r="G29" s="557"/>
      <c r="H29" s="557"/>
      <c r="I29" s="557"/>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6"/>
      <c r="AJ29" s="555">
        <f>SUM(E29:AI29)</f>
        <v>0</v>
      </c>
      <c r="AK29" s="554"/>
    </row>
    <row r="30" spans="1:37" ht="27.6" customHeight="1">
      <c r="A30" s="560">
        <v>6</v>
      </c>
      <c r="B30" s="559"/>
      <c r="C30" s="560"/>
      <c r="D30" s="559"/>
      <c r="E30" s="558"/>
      <c r="F30" s="557"/>
      <c r="G30" s="557"/>
      <c r="H30" s="557"/>
      <c r="I30" s="557"/>
      <c r="J30" s="557"/>
      <c r="K30" s="557"/>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6"/>
      <c r="AJ30" s="555">
        <f>SUM(E30:AI30)</f>
        <v>0</v>
      </c>
      <c r="AK30" s="554"/>
    </row>
    <row r="31" spans="1:37" ht="27.6" customHeight="1">
      <c r="A31" s="560">
        <v>7</v>
      </c>
      <c r="B31" s="559"/>
      <c r="C31" s="560"/>
      <c r="D31" s="559"/>
      <c r="E31" s="558"/>
      <c r="F31" s="557"/>
      <c r="G31" s="557"/>
      <c r="H31" s="557"/>
      <c r="I31" s="557"/>
      <c r="J31" s="557"/>
      <c r="K31" s="557"/>
      <c r="L31" s="557"/>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6"/>
      <c r="AJ31" s="555">
        <f>SUM(E31:AI31)</f>
        <v>0</v>
      </c>
      <c r="AK31" s="554"/>
    </row>
    <row r="32" spans="1:37" ht="27.6" customHeight="1">
      <c r="A32" s="560">
        <v>8</v>
      </c>
      <c r="B32" s="559"/>
      <c r="C32" s="560"/>
      <c r="D32" s="559"/>
      <c r="E32" s="558"/>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6"/>
      <c r="AJ32" s="555">
        <f>SUM(E32:AI32)</f>
        <v>0</v>
      </c>
      <c r="AK32" s="554"/>
    </row>
    <row r="33" spans="1:37" ht="27.6" customHeight="1">
      <c r="A33" s="560">
        <v>9</v>
      </c>
      <c r="B33" s="559"/>
      <c r="C33" s="560"/>
      <c r="D33" s="559"/>
      <c r="E33" s="558"/>
      <c r="F33" s="557"/>
      <c r="G33" s="557"/>
      <c r="H33" s="557"/>
      <c r="I33" s="557"/>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c r="AI33" s="556"/>
      <c r="AJ33" s="555">
        <f>SUM(E33:AI33)</f>
        <v>0</v>
      </c>
      <c r="AK33" s="554"/>
    </row>
    <row r="34" spans="1:37" ht="27.6" customHeight="1">
      <c r="A34" s="560">
        <v>10</v>
      </c>
      <c r="B34" s="559"/>
      <c r="C34" s="560"/>
      <c r="D34" s="559"/>
      <c r="E34" s="558"/>
      <c r="F34" s="557"/>
      <c r="G34" s="557"/>
      <c r="H34" s="557"/>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7"/>
      <c r="AI34" s="556"/>
      <c r="AJ34" s="555">
        <f>SUM(E34:AI34)</f>
        <v>0</v>
      </c>
      <c r="AK34" s="554"/>
    </row>
    <row r="35" spans="1:37" ht="27.6" customHeight="1">
      <c r="A35" s="553" t="s">
        <v>130</v>
      </c>
      <c r="B35" s="552"/>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1"/>
      <c r="AJ35" s="550">
        <f>SUM(AJ25:AJ34)</f>
        <v>0</v>
      </c>
      <c r="AK35" s="549">
        <f>COUNTA(AK25:AK34)</f>
        <v>1</v>
      </c>
    </row>
  </sheetData>
  <mergeCells count="34">
    <mergeCell ref="AK23:AK24"/>
    <mergeCell ref="A35:AI35"/>
    <mergeCell ref="R19:T19"/>
    <mergeCell ref="V19:AA19"/>
    <mergeCell ref="D20:Q20"/>
    <mergeCell ref="R20:T20"/>
    <mergeCell ref="V20:AJ20"/>
    <mergeCell ref="A23:A24"/>
    <mergeCell ref="B23:B24"/>
    <mergeCell ref="C23:C24"/>
    <mergeCell ref="D23:D24"/>
    <mergeCell ref="Q23:V23"/>
    <mergeCell ref="D17:AE17"/>
    <mergeCell ref="D6:AE6"/>
    <mergeCell ref="D7:AE7"/>
    <mergeCell ref="D12:AE13"/>
    <mergeCell ref="X23:AB23"/>
    <mergeCell ref="AG7:AG8"/>
    <mergeCell ref="AH7:AJ8"/>
    <mergeCell ref="D8:AE8"/>
    <mergeCell ref="D9:AE9"/>
    <mergeCell ref="AG9:AG11"/>
    <mergeCell ref="AH9:AJ11"/>
    <mergeCell ref="D10:AE11"/>
    <mergeCell ref="AG13:AJ13"/>
    <mergeCell ref="D14:AE14"/>
    <mergeCell ref="AG14:AJ14"/>
    <mergeCell ref="D15:AE16"/>
    <mergeCell ref="A2:AJ2"/>
    <mergeCell ref="AB3:AC3"/>
    <mergeCell ref="AD3:AJ3"/>
    <mergeCell ref="B4:D4"/>
    <mergeCell ref="AB4:AC4"/>
    <mergeCell ref="AD4:AJ4"/>
  </mergeCells>
  <phoneticPr fontId="2"/>
  <dataValidations count="1">
    <dataValidation type="list" allowBlank="1" showInputMessage="1" showErrorMessage="1" sqref="AG7:AG9 KC7:KC9 TY7:TY9 ADU7:ADU9 ANQ7:ANQ9 AXM7:AXM9 BHI7:BHI9 BRE7:BRE9 CBA7:CBA9 CKW7:CKW9 CUS7:CUS9 DEO7:DEO9 DOK7:DOK9 DYG7:DYG9 EIC7:EIC9 ERY7:ERY9 FBU7:FBU9 FLQ7:FLQ9 FVM7:FVM9 GFI7:GFI9 GPE7:GPE9 GZA7:GZA9 HIW7:HIW9 HSS7:HSS9 ICO7:ICO9 IMK7:IMK9 IWG7:IWG9 JGC7:JGC9 JPY7:JPY9 JZU7:JZU9 KJQ7:KJQ9 KTM7:KTM9 LDI7:LDI9 LNE7:LNE9 LXA7:LXA9 MGW7:MGW9 MQS7:MQS9 NAO7:NAO9 NKK7:NKK9 NUG7:NUG9 OEC7:OEC9 ONY7:ONY9 OXU7:OXU9 PHQ7:PHQ9 PRM7:PRM9 QBI7:QBI9 QLE7:QLE9 QVA7:QVA9 REW7:REW9 ROS7:ROS9 RYO7:RYO9 SIK7:SIK9 SSG7:SSG9 TCC7:TCC9 TLY7:TLY9 TVU7:TVU9 UFQ7:UFQ9 UPM7:UPM9 UZI7:UZI9 VJE7:VJE9 VTA7:VTA9 WCW7:WCW9 WMS7:WMS9 WWO7:WWO9 AG65543:AG65545 KC65543:KC65545 TY65543:TY65545 ADU65543:ADU65545 ANQ65543:ANQ65545 AXM65543:AXM65545 BHI65543:BHI65545 BRE65543:BRE65545 CBA65543:CBA65545 CKW65543:CKW65545 CUS65543:CUS65545 DEO65543:DEO65545 DOK65543:DOK65545 DYG65543:DYG65545 EIC65543:EIC65545 ERY65543:ERY65545 FBU65543:FBU65545 FLQ65543:FLQ65545 FVM65543:FVM65545 GFI65543:GFI65545 GPE65543:GPE65545 GZA65543:GZA65545 HIW65543:HIW65545 HSS65543:HSS65545 ICO65543:ICO65545 IMK65543:IMK65545 IWG65543:IWG65545 JGC65543:JGC65545 JPY65543:JPY65545 JZU65543:JZU65545 KJQ65543:KJQ65545 KTM65543:KTM65545 LDI65543:LDI65545 LNE65543:LNE65545 LXA65543:LXA65545 MGW65543:MGW65545 MQS65543:MQS65545 NAO65543:NAO65545 NKK65543:NKK65545 NUG65543:NUG65545 OEC65543:OEC65545 ONY65543:ONY65545 OXU65543:OXU65545 PHQ65543:PHQ65545 PRM65543:PRM65545 QBI65543:QBI65545 QLE65543:QLE65545 QVA65543:QVA65545 REW65543:REW65545 ROS65543:ROS65545 RYO65543:RYO65545 SIK65543:SIK65545 SSG65543:SSG65545 TCC65543:TCC65545 TLY65543:TLY65545 TVU65543:TVU65545 UFQ65543:UFQ65545 UPM65543:UPM65545 UZI65543:UZI65545 VJE65543:VJE65545 VTA65543:VTA65545 WCW65543:WCW65545 WMS65543:WMS65545 WWO65543:WWO65545 AG131079:AG131081 KC131079:KC131081 TY131079:TY131081 ADU131079:ADU131081 ANQ131079:ANQ131081 AXM131079:AXM131081 BHI131079:BHI131081 BRE131079:BRE131081 CBA131079:CBA131081 CKW131079:CKW131081 CUS131079:CUS131081 DEO131079:DEO131081 DOK131079:DOK131081 DYG131079:DYG131081 EIC131079:EIC131081 ERY131079:ERY131081 FBU131079:FBU131081 FLQ131079:FLQ131081 FVM131079:FVM131081 GFI131079:GFI131081 GPE131079:GPE131081 GZA131079:GZA131081 HIW131079:HIW131081 HSS131079:HSS131081 ICO131079:ICO131081 IMK131079:IMK131081 IWG131079:IWG131081 JGC131079:JGC131081 JPY131079:JPY131081 JZU131079:JZU131081 KJQ131079:KJQ131081 KTM131079:KTM131081 LDI131079:LDI131081 LNE131079:LNE131081 LXA131079:LXA131081 MGW131079:MGW131081 MQS131079:MQS131081 NAO131079:NAO131081 NKK131079:NKK131081 NUG131079:NUG131081 OEC131079:OEC131081 ONY131079:ONY131081 OXU131079:OXU131081 PHQ131079:PHQ131081 PRM131079:PRM131081 QBI131079:QBI131081 QLE131079:QLE131081 QVA131079:QVA131081 REW131079:REW131081 ROS131079:ROS131081 RYO131079:RYO131081 SIK131079:SIK131081 SSG131079:SSG131081 TCC131079:TCC131081 TLY131079:TLY131081 TVU131079:TVU131081 UFQ131079:UFQ131081 UPM131079:UPM131081 UZI131079:UZI131081 VJE131079:VJE131081 VTA131079:VTA131081 WCW131079:WCW131081 WMS131079:WMS131081 WWO131079:WWO131081 AG196615:AG196617 KC196615:KC196617 TY196615:TY196617 ADU196615:ADU196617 ANQ196615:ANQ196617 AXM196615:AXM196617 BHI196615:BHI196617 BRE196615:BRE196617 CBA196615:CBA196617 CKW196615:CKW196617 CUS196615:CUS196617 DEO196615:DEO196617 DOK196615:DOK196617 DYG196615:DYG196617 EIC196615:EIC196617 ERY196615:ERY196617 FBU196615:FBU196617 FLQ196615:FLQ196617 FVM196615:FVM196617 GFI196615:GFI196617 GPE196615:GPE196617 GZA196615:GZA196617 HIW196615:HIW196617 HSS196615:HSS196617 ICO196615:ICO196617 IMK196615:IMK196617 IWG196615:IWG196617 JGC196615:JGC196617 JPY196615:JPY196617 JZU196615:JZU196617 KJQ196615:KJQ196617 KTM196615:KTM196617 LDI196615:LDI196617 LNE196615:LNE196617 LXA196615:LXA196617 MGW196615:MGW196617 MQS196615:MQS196617 NAO196615:NAO196617 NKK196615:NKK196617 NUG196615:NUG196617 OEC196615:OEC196617 ONY196615:ONY196617 OXU196615:OXU196617 PHQ196615:PHQ196617 PRM196615:PRM196617 QBI196615:QBI196617 QLE196615:QLE196617 QVA196615:QVA196617 REW196615:REW196617 ROS196615:ROS196617 RYO196615:RYO196617 SIK196615:SIK196617 SSG196615:SSG196617 TCC196615:TCC196617 TLY196615:TLY196617 TVU196615:TVU196617 UFQ196615:UFQ196617 UPM196615:UPM196617 UZI196615:UZI196617 VJE196615:VJE196617 VTA196615:VTA196617 WCW196615:WCW196617 WMS196615:WMS196617 WWO196615:WWO196617 AG262151:AG262153 KC262151:KC262153 TY262151:TY262153 ADU262151:ADU262153 ANQ262151:ANQ262153 AXM262151:AXM262153 BHI262151:BHI262153 BRE262151:BRE262153 CBA262151:CBA262153 CKW262151:CKW262153 CUS262151:CUS262153 DEO262151:DEO262153 DOK262151:DOK262153 DYG262151:DYG262153 EIC262151:EIC262153 ERY262151:ERY262153 FBU262151:FBU262153 FLQ262151:FLQ262153 FVM262151:FVM262153 GFI262151:GFI262153 GPE262151:GPE262153 GZA262151:GZA262153 HIW262151:HIW262153 HSS262151:HSS262153 ICO262151:ICO262153 IMK262151:IMK262153 IWG262151:IWG262153 JGC262151:JGC262153 JPY262151:JPY262153 JZU262151:JZU262153 KJQ262151:KJQ262153 KTM262151:KTM262153 LDI262151:LDI262153 LNE262151:LNE262153 LXA262151:LXA262153 MGW262151:MGW262153 MQS262151:MQS262153 NAO262151:NAO262153 NKK262151:NKK262153 NUG262151:NUG262153 OEC262151:OEC262153 ONY262151:ONY262153 OXU262151:OXU262153 PHQ262151:PHQ262153 PRM262151:PRM262153 QBI262151:QBI262153 QLE262151:QLE262153 QVA262151:QVA262153 REW262151:REW262153 ROS262151:ROS262153 RYO262151:RYO262153 SIK262151:SIK262153 SSG262151:SSG262153 TCC262151:TCC262153 TLY262151:TLY262153 TVU262151:TVU262153 UFQ262151:UFQ262153 UPM262151:UPM262153 UZI262151:UZI262153 VJE262151:VJE262153 VTA262151:VTA262153 WCW262151:WCW262153 WMS262151:WMS262153 WWO262151:WWO262153 AG327687:AG327689 KC327687:KC327689 TY327687:TY327689 ADU327687:ADU327689 ANQ327687:ANQ327689 AXM327687:AXM327689 BHI327687:BHI327689 BRE327687:BRE327689 CBA327687:CBA327689 CKW327687:CKW327689 CUS327687:CUS327689 DEO327687:DEO327689 DOK327687:DOK327689 DYG327687:DYG327689 EIC327687:EIC327689 ERY327687:ERY327689 FBU327687:FBU327689 FLQ327687:FLQ327689 FVM327687:FVM327689 GFI327687:GFI327689 GPE327687:GPE327689 GZA327687:GZA327689 HIW327687:HIW327689 HSS327687:HSS327689 ICO327687:ICO327689 IMK327687:IMK327689 IWG327687:IWG327689 JGC327687:JGC327689 JPY327687:JPY327689 JZU327687:JZU327689 KJQ327687:KJQ327689 KTM327687:KTM327689 LDI327687:LDI327689 LNE327687:LNE327689 LXA327687:LXA327689 MGW327687:MGW327689 MQS327687:MQS327689 NAO327687:NAO327689 NKK327687:NKK327689 NUG327687:NUG327689 OEC327687:OEC327689 ONY327687:ONY327689 OXU327687:OXU327689 PHQ327687:PHQ327689 PRM327687:PRM327689 QBI327687:QBI327689 QLE327687:QLE327689 QVA327687:QVA327689 REW327687:REW327689 ROS327687:ROS327689 RYO327687:RYO327689 SIK327687:SIK327689 SSG327687:SSG327689 TCC327687:TCC327689 TLY327687:TLY327689 TVU327687:TVU327689 UFQ327687:UFQ327689 UPM327687:UPM327689 UZI327687:UZI327689 VJE327687:VJE327689 VTA327687:VTA327689 WCW327687:WCW327689 WMS327687:WMS327689 WWO327687:WWO327689 AG393223:AG393225 KC393223:KC393225 TY393223:TY393225 ADU393223:ADU393225 ANQ393223:ANQ393225 AXM393223:AXM393225 BHI393223:BHI393225 BRE393223:BRE393225 CBA393223:CBA393225 CKW393223:CKW393225 CUS393223:CUS393225 DEO393223:DEO393225 DOK393223:DOK393225 DYG393223:DYG393225 EIC393223:EIC393225 ERY393223:ERY393225 FBU393223:FBU393225 FLQ393223:FLQ393225 FVM393223:FVM393225 GFI393223:GFI393225 GPE393223:GPE393225 GZA393223:GZA393225 HIW393223:HIW393225 HSS393223:HSS393225 ICO393223:ICO393225 IMK393223:IMK393225 IWG393223:IWG393225 JGC393223:JGC393225 JPY393223:JPY393225 JZU393223:JZU393225 KJQ393223:KJQ393225 KTM393223:KTM393225 LDI393223:LDI393225 LNE393223:LNE393225 LXA393223:LXA393225 MGW393223:MGW393225 MQS393223:MQS393225 NAO393223:NAO393225 NKK393223:NKK393225 NUG393223:NUG393225 OEC393223:OEC393225 ONY393223:ONY393225 OXU393223:OXU393225 PHQ393223:PHQ393225 PRM393223:PRM393225 QBI393223:QBI393225 QLE393223:QLE393225 QVA393223:QVA393225 REW393223:REW393225 ROS393223:ROS393225 RYO393223:RYO393225 SIK393223:SIK393225 SSG393223:SSG393225 TCC393223:TCC393225 TLY393223:TLY393225 TVU393223:TVU393225 UFQ393223:UFQ393225 UPM393223:UPM393225 UZI393223:UZI393225 VJE393223:VJE393225 VTA393223:VTA393225 WCW393223:WCW393225 WMS393223:WMS393225 WWO393223:WWO393225 AG458759:AG458761 KC458759:KC458761 TY458759:TY458761 ADU458759:ADU458761 ANQ458759:ANQ458761 AXM458759:AXM458761 BHI458759:BHI458761 BRE458759:BRE458761 CBA458759:CBA458761 CKW458759:CKW458761 CUS458759:CUS458761 DEO458759:DEO458761 DOK458759:DOK458761 DYG458759:DYG458761 EIC458759:EIC458761 ERY458759:ERY458761 FBU458759:FBU458761 FLQ458759:FLQ458761 FVM458759:FVM458761 GFI458759:GFI458761 GPE458759:GPE458761 GZA458759:GZA458761 HIW458759:HIW458761 HSS458759:HSS458761 ICO458759:ICO458761 IMK458759:IMK458761 IWG458759:IWG458761 JGC458759:JGC458761 JPY458759:JPY458761 JZU458759:JZU458761 KJQ458759:KJQ458761 KTM458759:KTM458761 LDI458759:LDI458761 LNE458759:LNE458761 LXA458759:LXA458761 MGW458759:MGW458761 MQS458759:MQS458761 NAO458759:NAO458761 NKK458759:NKK458761 NUG458759:NUG458761 OEC458759:OEC458761 ONY458759:ONY458761 OXU458759:OXU458761 PHQ458759:PHQ458761 PRM458759:PRM458761 QBI458759:QBI458761 QLE458759:QLE458761 QVA458759:QVA458761 REW458759:REW458761 ROS458759:ROS458761 RYO458759:RYO458761 SIK458759:SIK458761 SSG458759:SSG458761 TCC458759:TCC458761 TLY458759:TLY458761 TVU458759:TVU458761 UFQ458759:UFQ458761 UPM458759:UPM458761 UZI458759:UZI458761 VJE458759:VJE458761 VTA458759:VTA458761 WCW458759:WCW458761 WMS458759:WMS458761 WWO458759:WWO458761 AG524295:AG524297 KC524295:KC524297 TY524295:TY524297 ADU524295:ADU524297 ANQ524295:ANQ524297 AXM524295:AXM524297 BHI524295:BHI524297 BRE524295:BRE524297 CBA524295:CBA524297 CKW524295:CKW524297 CUS524295:CUS524297 DEO524295:DEO524297 DOK524295:DOK524297 DYG524295:DYG524297 EIC524295:EIC524297 ERY524295:ERY524297 FBU524295:FBU524297 FLQ524295:FLQ524297 FVM524295:FVM524297 GFI524295:GFI524297 GPE524295:GPE524297 GZA524295:GZA524297 HIW524295:HIW524297 HSS524295:HSS524297 ICO524295:ICO524297 IMK524295:IMK524297 IWG524295:IWG524297 JGC524295:JGC524297 JPY524295:JPY524297 JZU524295:JZU524297 KJQ524295:KJQ524297 KTM524295:KTM524297 LDI524295:LDI524297 LNE524295:LNE524297 LXA524295:LXA524297 MGW524295:MGW524297 MQS524295:MQS524297 NAO524295:NAO524297 NKK524295:NKK524297 NUG524295:NUG524297 OEC524295:OEC524297 ONY524295:ONY524297 OXU524295:OXU524297 PHQ524295:PHQ524297 PRM524295:PRM524297 QBI524295:QBI524297 QLE524295:QLE524297 QVA524295:QVA524297 REW524295:REW524297 ROS524295:ROS524297 RYO524295:RYO524297 SIK524295:SIK524297 SSG524295:SSG524297 TCC524295:TCC524297 TLY524295:TLY524297 TVU524295:TVU524297 UFQ524295:UFQ524297 UPM524295:UPM524297 UZI524295:UZI524297 VJE524295:VJE524297 VTA524295:VTA524297 WCW524295:WCW524297 WMS524295:WMS524297 WWO524295:WWO524297 AG589831:AG589833 KC589831:KC589833 TY589831:TY589833 ADU589831:ADU589833 ANQ589831:ANQ589833 AXM589831:AXM589833 BHI589831:BHI589833 BRE589831:BRE589833 CBA589831:CBA589833 CKW589831:CKW589833 CUS589831:CUS589833 DEO589831:DEO589833 DOK589831:DOK589833 DYG589831:DYG589833 EIC589831:EIC589833 ERY589831:ERY589833 FBU589831:FBU589833 FLQ589831:FLQ589833 FVM589831:FVM589833 GFI589831:GFI589833 GPE589831:GPE589833 GZA589831:GZA589833 HIW589831:HIW589833 HSS589831:HSS589833 ICO589831:ICO589833 IMK589831:IMK589833 IWG589831:IWG589833 JGC589831:JGC589833 JPY589831:JPY589833 JZU589831:JZU589833 KJQ589831:KJQ589833 KTM589831:KTM589833 LDI589831:LDI589833 LNE589831:LNE589833 LXA589831:LXA589833 MGW589831:MGW589833 MQS589831:MQS589833 NAO589831:NAO589833 NKK589831:NKK589833 NUG589831:NUG589833 OEC589831:OEC589833 ONY589831:ONY589833 OXU589831:OXU589833 PHQ589831:PHQ589833 PRM589831:PRM589833 QBI589831:QBI589833 QLE589831:QLE589833 QVA589831:QVA589833 REW589831:REW589833 ROS589831:ROS589833 RYO589831:RYO589833 SIK589831:SIK589833 SSG589831:SSG589833 TCC589831:TCC589833 TLY589831:TLY589833 TVU589831:TVU589833 UFQ589831:UFQ589833 UPM589831:UPM589833 UZI589831:UZI589833 VJE589831:VJE589833 VTA589831:VTA589833 WCW589831:WCW589833 WMS589831:WMS589833 WWO589831:WWO589833 AG655367:AG655369 KC655367:KC655369 TY655367:TY655369 ADU655367:ADU655369 ANQ655367:ANQ655369 AXM655367:AXM655369 BHI655367:BHI655369 BRE655367:BRE655369 CBA655367:CBA655369 CKW655367:CKW655369 CUS655367:CUS655369 DEO655367:DEO655369 DOK655367:DOK655369 DYG655367:DYG655369 EIC655367:EIC655369 ERY655367:ERY655369 FBU655367:FBU655369 FLQ655367:FLQ655369 FVM655367:FVM655369 GFI655367:GFI655369 GPE655367:GPE655369 GZA655367:GZA655369 HIW655367:HIW655369 HSS655367:HSS655369 ICO655367:ICO655369 IMK655367:IMK655369 IWG655367:IWG655369 JGC655367:JGC655369 JPY655367:JPY655369 JZU655367:JZU655369 KJQ655367:KJQ655369 KTM655367:KTM655369 LDI655367:LDI655369 LNE655367:LNE655369 LXA655367:LXA655369 MGW655367:MGW655369 MQS655367:MQS655369 NAO655367:NAO655369 NKK655367:NKK655369 NUG655367:NUG655369 OEC655367:OEC655369 ONY655367:ONY655369 OXU655367:OXU655369 PHQ655367:PHQ655369 PRM655367:PRM655369 QBI655367:QBI655369 QLE655367:QLE655369 QVA655367:QVA655369 REW655367:REW655369 ROS655367:ROS655369 RYO655367:RYO655369 SIK655367:SIK655369 SSG655367:SSG655369 TCC655367:TCC655369 TLY655367:TLY655369 TVU655367:TVU655369 UFQ655367:UFQ655369 UPM655367:UPM655369 UZI655367:UZI655369 VJE655367:VJE655369 VTA655367:VTA655369 WCW655367:WCW655369 WMS655367:WMS655369 WWO655367:WWO655369 AG720903:AG720905 KC720903:KC720905 TY720903:TY720905 ADU720903:ADU720905 ANQ720903:ANQ720905 AXM720903:AXM720905 BHI720903:BHI720905 BRE720903:BRE720905 CBA720903:CBA720905 CKW720903:CKW720905 CUS720903:CUS720905 DEO720903:DEO720905 DOK720903:DOK720905 DYG720903:DYG720905 EIC720903:EIC720905 ERY720903:ERY720905 FBU720903:FBU720905 FLQ720903:FLQ720905 FVM720903:FVM720905 GFI720903:GFI720905 GPE720903:GPE720905 GZA720903:GZA720905 HIW720903:HIW720905 HSS720903:HSS720905 ICO720903:ICO720905 IMK720903:IMK720905 IWG720903:IWG720905 JGC720903:JGC720905 JPY720903:JPY720905 JZU720903:JZU720905 KJQ720903:KJQ720905 KTM720903:KTM720905 LDI720903:LDI720905 LNE720903:LNE720905 LXA720903:LXA720905 MGW720903:MGW720905 MQS720903:MQS720905 NAO720903:NAO720905 NKK720903:NKK720905 NUG720903:NUG720905 OEC720903:OEC720905 ONY720903:ONY720905 OXU720903:OXU720905 PHQ720903:PHQ720905 PRM720903:PRM720905 QBI720903:QBI720905 QLE720903:QLE720905 QVA720903:QVA720905 REW720903:REW720905 ROS720903:ROS720905 RYO720903:RYO720905 SIK720903:SIK720905 SSG720903:SSG720905 TCC720903:TCC720905 TLY720903:TLY720905 TVU720903:TVU720905 UFQ720903:UFQ720905 UPM720903:UPM720905 UZI720903:UZI720905 VJE720903:VJE720905 VTA720903:VTA720905 WCW720903:WCW720905 WMS720903:WMS720905 WWO720903:WWO720905 AG786439:AG786441 KC786439:KC786441 TY786439:TY786441 ADU786439:ADU786441 ANQ786439:ANQ786441 AXM786439:AXM786441 BHI786439:BHI786441 BRE786439:BRE786441 CBA786439:CBA786441 CKW786439:CKW786441 CUS786439:CUS786441 DEO786439:DEO786441 DOK786439:DOK786441 DYG786439:DYG786441 EIC786439:EIC786441 ERY786439:ERY786441 FBU786439:FBU786441 FLQ786439:FLQ786441 FVM786439:FVM786441 GFI786439:GFI786441 GPE786439:GPE786441 GZA786439:GZA786441 HIW786439:HIW786441 HSS786439:HSS786441 ICO786439:ICO786441 IMK786439:IMK786441 IWG786439:IWG786441 JGC786439:JGC786441 JPY786439:JPY786441 JZU786439:JZU786441 KJQ786439:KJQ786441 KTM786439:KTM786441 LDI786439:LDI786441 LNE786439:LNE786441 LXA786439:LXA786441 MGW786439:MGW786441 MQS786439:MQS786441 NAO786439:NAO786441 NKK786439:NKK786441 NUG786439:NUG786441 OEC786439:OEC786441 ONY786439:ONY786441 OXU786439:OXU786441 PHQ786439:PHQ786441 PRM786439:PRM786441 QBI786439:QBI786441 QLE786439:QLE786441 QVA786439:QVA786441 REW786439:REW786441 ROS786439:ROS786441 RYO786439:RYO786441 SIK786439:SIK786441 SSG786439:SSG786441 TCC786439:TCC786441 TLY786439:TLY786441 TVU786439:TVU786441 UFQ786439:UFQ786441 UPM786439:UPM786441 UZI786439:UZI786441 VJE786439:VJE786441 VTA786439:VTA786441 WCW786439:WCW786441 WMS786439:WMS786441 WWO786439:WWO786441 AG851975:AG851977 KC851975:KC851977 TY851975:TY851977 ADU851975:ADU851977 ANQ851975:ANQ851977 AXM851975:AXM851977 BHI851975:BHI851977 BRE851975:BRE851977 CBA851975:CBA851977 CKW851975:CKW851977 CUS851975:CUS851977 DEO851975:DEO851977 DOK851975:DOK851977 DYG851975:DYG851977 EIC851975:EIC851977 ERY851975:ERY851977 FBU851975:FBU851977 FLQ851975:FLQ851977 FVM851975:FVM851977 GFI851975:GFI851977 GPE851975:GPE851977 GZA851975:GZA851977 HIW851975:HIW851977 HSS851975:HSS851977 ICO851975:ICO851977 IMK851975:IMK851977 IWG851975:IWG851977 JGC851975:JGC851977 JPY851975:JPY851977 JZU851975:JZU851977 KJQ851975:KJQ851977 KTM851975:KTM851977 LDI851975:LDI851977 LNE851975:LNE851977 LXA851975:LXA851977 MGW851975:MGW851977 MQS851975:MQS851977 NAO851975:NAO851977 NKK851975:NKK851977 NUG851975:NUG851977 OEC851975:OEC851977 ONY851975:ONY851977 OXU851975:OXU851977 PHQ851975:PHQ851977 PRM851975:PRM851977 QBI851975:QBI851977 QLE851975:QLE851977 QVA851975:QVA851977 REW851975:REW851977 ROS851975:ROS851977 RYO851975:RYO851977 SIK851975:SIK851977 SSG851975:SSG851977 TCC851975:TCC851977 TLY851975:TLY851977 TVU851975:TVU851977 UFQ851975:UFQ851977 UPM851975:UPM851977 UZI851975:UZI851977 VJE851975:VJE851977 VTA851975:VTA851977 WCW851975:WCW851977 WMS851975:WMS851977 WWO851975:WWO851977 AG917511:AG917513 KC917511:KC917513 TY917511:TY917513 ADU917511:ADU917513 ANQ917511:ANQ917513 AXM917511:AXM917513 BHI917511:BHI917513 BRE917511:BRE917513 CBA917511:CBA917513 CKW917511:CKW917513 CUS917511:CUS917513 DEO917511:DEO917513 DOK917511:DOK917513 DYG917511:DYG917513 EIC917511:EIC917513 ERY917511:ERY917513 FBU917511:FBU917513 FLQ917511:FLQ917513 FVM917511:FVM917513 GFI917511:GFI917513 GPE917511:GPE917513 GZA917511:GZA917513 HIW917511:HIW917513 HSS917511:HSS917513 ICO917511:ICO917513 IMK917511:IMK917513 IWG917511:IWG917513 JGC917511:JGC917513 JPY917511:JPY917513 JZU917511:JZU917513 KJQ917511:KJQ917513 KTM917511:KTM917513 LDI917511:LDI917513 LNE917511:LNE917513 LXA917511:LXA917513 MGW917511:MGW917513 MQS917511:MQS917513 NAO917511:NAO917513 NKK917511:NKK917513 NUG917511:NUG917513 OEC917511:OEC917513 ONY917511:ONY917513 OXU917511:OXU917513 PHQ917511:PHQ917513 PRM917511:PRM917513 QBI917511:QBI917513 QLE917511:QLE917513 QVA917511:QVA917513 REW917511:REW917513 ROS917511:ROS917513 RYO917511:RYO917513 SIK917511:SIK917513 SSG917511:SSG917513 TCC917511:TCC917513 TLY917511:TLY917513 TVU917511:TVU917513 UFQ917511:UFQ917513 UPM917511:UPM917513 UZI917511:UZI917513 VJE917511:VJE917513 VTA917511:VTA917513 WCW917511:WCW917513 WMS917511:WMS917513 WWO917511:WWO917513 AG983047:AG983049 KC983047:KC983049 TY983047:TY983049 ADU983047:ADU983049 ANQ983047:ANQ983049 AXM983047:AXM983049 BHI983047:BHI983049 BRE983047:BRE983049 CBA983047:CBA983049 CKW983047:CKW983049 CUS983047:CUS983049 DEO983047:DEO983049 DOK983047:DOK983049 DYG983047:DYG983049 EIC983047:EIC983049 ERY983047:ERY983049 FBU983047:FBU983049 FLQ983047:FLQ983049 FVM983047:FVM983049 GFI983047:GFI983049 GPE983047:GPE983049 GZA983047:GZA983049 HIW983047:HIW983049 HSS983047:HSS983049 ICO983047:ICO983049 IMK983047:IMK983049 IWG983047:IWG983049 JGC983047:JGC983049 JPY983047:JPY983049 JZU983047:JZU983049 KJQ983047:KJQ983049 KTM983047:KTM983049 LDI983047:LDI983049 LNE983047:LNE983049 LXA983047:LXA983049 MGW983047:MGW983049 MQS983047:MQS983049 NAO983047:NAO983049 NKK983047:NKK983049 NUG983047:NUG983049 OEC983047:OEC983049 ONY983047:ONY983049 OXU983047:OXU983049 PHQ983047:PHQ983049 PRM983047:PRM983049 QBI983047:QBI983049 QLE983047:QLE983049 QVA983047:QVA983049 REW983047:REW983049 ROS983047:ROS983049 RYO983047:RYO983049 SIK983047:SIK983049 SSG983047:SSG983049 TCC983047:TCC983049 TLY983047:TLY983049 TVU983047:TVU983049 UFQ983047:UFQ983049 UPM983047:UPM983049 UZI983047:UZI983049 VJE983047:VJE983049 VTA983047:VTA983049 WCW983047:WCW983049 WMS983047:WMS983049 WWO983047:WWO983049 AK25:AK34 KG25:KG34 UC25:UC34 ADY25:ADY34 ANU25:ANU34 AXQ25:AXQ34 BHM25:BHM34 BRI25:BRI34 CBE25:CBE34 CLA25:CLA34 CUW25:CUW34 DES25:DES34 DOO25:DOO34 DYK25:DYK34 EIG25:EIG34 ESC25:ESC34 FBY25:FBY34 FLU25:FLU34 FVQ25:FVQ34 GFM25:GFM34 GPI25:GPI34 GZE25:GZE34 HJA25:HJA34 HSW25:HSW34 ICS25:ICS34 IMO25:IMO34 IWK25:IWK34 JGG25:JGG34 JQC25:JQC34 JZY25:JZY34 KJU25:KJU34 KTQ25:KTQ34 LDM25:LDM34 LNI25:LNI34 LXE25:LXE34 MHA25:MHA34 MQW25:MQW34 NAS25:NAS34 NKO25:NKO34 NUK25:NUK34 OEG25:OEG34 OOC25:OOC34 OXY25:OXY34 PHU25:PHU34 PRQ25:PRQ34 QBM25:QBM34 QLI25:QLI34 QVE25:QVE34 RFA25:RFA34 ROW25:ROW34 RYS25:RYS34 SIO25:SIO34 SSK25:SSK34 TCG25:TCG34 TMC25:TMC34 TVY25:TVY34 UFU25:UFU34 UPQ25:UPQ34 UZM25:UZM34 VJI25:VJI34 VTE25:VTE34 WDA25:WDA34 WMW25:WMW34 WWS25:WWS34 AK65561:AK65570 KG65561:KG65570 UC65561:UC65570 ADY65561:ADY65570 ANU65561:ANU65570 AXQ65561:AXQ65570 BHM65561:BHM65570 BRI65561:BRI65570 CBE65561:CBE65570 CLA65561:CLA65570 CUW65561:CUW65570 DES65561:DES65570 DOO65561:DOO65570 DYK65561:DYK65570 EIG65561:EIG65570 ESC65561:ESC65570 FBY65561:FBY65570 FLU65561:FLU65570 FVQ65561:FVQ65570 GFM65561:GFM65570 GPI65561:GPI65570 GZE65561:GZE65570 HJA65561:HJA65570 HSW65561:HSW65570 ICS65561:ICS65570 IMO65561:IMO65570 IWK65561:IWK65570 JGG65561:JGG65570 JQC65561:JQC65570 JZY65561:JZY65570 KJU65561:KJU65570 KTQ65561:KTQ65570 LDM65561:LDM65570 LNI65561:LNI65570 LXE65561:LXE65570 MHA65561:MHA65570 MQW65561:MQW65570 NAS65561:NAS65570 NKO65561:NKO65570 NUK65561:NUK65570 OEG65561:OEG65570 OOC65561:OOC65570 OXY65561:OXY65570 PHU65561:PHU65570 PRQ65561:PRQ65570 QBM65561:QBM65570 QLI65561:QLI65570 QVE65561:QVE65570 RFA65561:RFA65570 ROW65561:ROW65570 RYS65561:RYS65570 SIO65561:SIO65570 SSK65561:SSK65570 TCG65561:TCG65570 TMC65561:TMC65570 TVY65561:TVY65570 UFU65561:UFU65570 UPQ65561:UPQ65570 UZM65561:UZM65570 VJI65561:VJI65570 VTE65561:VTE65570 WDA65561:WDA65570 WMW65561:WMW65570 WWS65561:WWS65570 AK131097:AK131106 KG131097:KG131106 UC131097:UC131106 ADY131097:ADY131106 ANU131097:ANU131106 AXQ131097:AXQ131106 BHM131097:BHM131106 BRI131097:BRI131106 CBE131097:CBE131106 CLA131097:CLA131106 CUW131097:CUW131106 DES131097:DES131106 DOO131097:DOO131106 DYK131097:DYK131106 EIG131097:EIG131106 ESC131097:ESC131106 FBY131097:FBY131106 FLU131097:FLU131106 FVQ131097:FVQ131106 GFM131097:GFM131106 GPI131097:GPI131106 GZE131097:GZE131106 HJA131097:HJA131106 HSW131097:HSW131106 ICS131097:ICS131106 IMO131097:IMO131106 IWK131097:IWK131106 JGG131097:JGG131106 JQC131097:JQC131106 JZY131097:JZY131106 KJU131097:KJU131106 KTQ131097:KTQ131106 LDM131097:LDM131106 LNI131097:LNI131106 LXE131097:LXE131106 MHA131097:MHA131106 MQW131097:MQW131106 NAS131097:NAS131106 NKO131097:NKO131106 NUK131097:NUK131106 OEG131097:OEG131106 OOC131097:OOC131106 OXY131097:OXY131106 PHU131097:PHU131106 PRQ131097:PRQ131106 QBM131097:QBM131106 QLI131097:QLI131106 QVE131097:QVE131106 RFA131097:RFA131106 ROW131097:ROW131106 RYS131097:RYS131106 SIO131097:SIO131106 SSK131097:SSK131106 TCG131097:TCG131106 TMC131097:TMC131106 TVY131097:TVY131106 UFU131097:UFU131106 UPQ131097:UPQ131106 UZM131097:UZM131106 VJI131097:VJI131106 VTE131097:VTE131106 WDA131097:WDA131106 WMW131097:WMW131106 WWS131097:WWS131106 AK196633:AK196642 KG196633:KG196642 UC196633:UC196642 ADY196633:ADY196642 ANU196633:ANU196642 AXQ196633:AXQ196642 BHM196633:BHM196642 BRI196633:BRI196642 CBE196633:CBE196642 CLA196633:CLA196642 CUW196633:CUW196642 DES196633:DES196642 DOO196633:DOO196642 DYK196633:DYK196642 EIG196633:EIG196642 ESC196633:ESC196642 FBY196633:FBY196642 FLU196633:FLU196642 FVQ196633:FVQ196642 GFM196633:GFM196642 GPI196633:GPI196642 GZE196633:GZE196642 HJA196633:HJA196642 HSW196633:HSW196642 ICS196633:ICS196642 IMO196633:IMO196642 IWK196633:IWK196642 JGG196633:JGG196642 JQC196633:JQC196642 JZY196633:JZY196642 KJU196633:KJU196642 KTQ196633:KTQ196642 LDM196633:LDM196642 LNI196633:LNI196642 LXE196633:LXE196642 MHA196633:MHA196642 MQW196633:MQW196642 NAS196633:NAS196642 NKO196633:NKO196642 NUK196633:NUK196642 OEG196633:OEG196642 OOC196633:OOC196642 OXY196633:OXY196642 PHU196633:PHU196642 PRQ196633:PRQ196642 QBM196633:QBM196642 QLI196633:QLI196642 QVE196633:QVE196642 RFA196633:RFA196642 ROW196633:ROW196642 RYS196633:RYS196642 SIO196633:SIO196642 SSK196633:SSK196642 TCG196633:TCG196642 TMC196633:TMC196642 TVY196633:TVY196642 UFU196633:UFU196642 UPQ196633:UPQ196642 UZM196633:UZM196642 VJI196633:VJI196642 VTE196633:VTE196642 WDA196633:WDA196642 WMW196633:WMW196642 WWS196633:WWS196642 AK262169:AK262178 KG262169:KG262178 UC262169:UC262178 ADY262169:ADY262178 ANU262169:ANU262178 AXQ262169:AXQ262178 BHM262169:BHM262178 BRI262169:BRI262178 CBE262169:CBE262178 CLA262169:CLA262178 CUW262169:CUW262178 DES262169:DES262178 DOO262169:DOO262178 DYK262169:DYK262178 EIG262169:EIG262178 ESC262169:ESC262178 FBY262169:FBY262178 FLU262169:FLU262178 FVQ262169:FVQ262178 GFM262169:GFM262178 GPI262169:GPI262178 GZE262169:GZE262178 HJA262169:HJA262178 HSW262169:HSW262178 ICS262169:ICS262178 IMO262169:IMO262178 IWK262169:IWK262178 JGG262169:JGG262178 JQC262169:JQC262178 JZY262169:JZY262178 KJU262169:KJU262178 KTQ262169:KTQ262178 LDM262169:LDM262178 LNI262169:LNI262178 LXE262169:LXE262178 MHA262169:MHA262178 MQW262169:MQW262178 NAS262169:NAS262178 NKO262169:NKO262178 NUK262169:NUK262178 OEG262169:OEG262178 OOC262169:OOC262178 OXY262169:OXY262178 PHU262169:PHU262178 PRQ262169:PRQ262178 QBM262169:QBM262178 QLI262169:QLI262178 QVE262169:QVE262178 RFA262169:RFA262178 ROW262169:ROW262178 RYS262169:RYS262178 SIO262169:SIO262178 SSK262169:SSK262178 TCG262169:TCG262178 TMC262169:TMC262178 TVY262169:TVY262178 UFU262169:UFU262178 UPQ262169:UPQ262178 UZM262169:UZM262178 VJI262169:VJI262178 VTE262169:VTE262178 WDA262169:WDA262178 WMW262169:WMW262178 WWS262169:WWS262178 AK327705:AK327714 KG327705:KG327714 UC327705:UC327714 ADY327705:ADY327714 ANU327705:ANU327714 AXQ327705:AXQ327714 BHM327705:BHM327714 BRI327705:BRI327714 CBE327705:CBE327714 CLA327705:CLA327714 CUW327705:CUW327714 DES327705:DES327714 DOO327705:DOO327714 DYK327705:DYK327714 EIG327705:EIG327714 ESC327705:ESC327714 FBY327705:FBY327714 FLU327705:FLU327714 FVQ327705:FVQ327714 GFM327705:GFM327714 GPI327705:GPI327714 GZE327705:GZE327714 HJA327705:HJA327714 HSW327705:HSW327714 ICS327705:ICS327714 IMO327705:IMO327714 IWK327705:IWK327714 JGG327705:JGG327714 JQC327705:JQC327714 JZY327705:JZY327714 KJU327705:KJU327714 KTQ327705:KTQ327714 LDM327705:LDM327714 LNI327705:LNI327714 LXE327705:LXE327714 MHA327705:MHA327714 MQW327705:MQW327714 NAS327705:NAS327714 NKO327705:NKO327714 NUK327705:NUK327714 OEG327705:OEG327714 OOC327705:OOC327714 OXY327705:OXY327714 PHU327705:PHU327714 PRQ327705:PRQ327714 QBM327705:QBM327714 QLI327705:QLI327714 QVE327705:QVE327714 RFA327705:RFA327714 ROW327705:ROW327714 RYS327705:RYS327714 SIO327705:SIO327714 SSK327705:SSK327714 TCG327705:TCG327714 TMC327705:TMC327714 TVY327705:TVY327714 UFU327705:UFU327714 UPQ327705:UPQ327714 UZM327705:UZM327714 VJI327705:VJI327714 VTE327705:VTE327714 WDA327705:WDA327714 WMW327705:WMW327714 WWS327705:WWS327714 AK393241:AK393250 KG393241:KG393250 UC393241:UC393250 ADY393241:ADY393250 ANU393241:ANU393250 AXQ393241:AXQ393250 BHM393241:BHM393250 BRI393241:BRI393250 CBE393241:CBE393250 CLA393241:CLA393250 CUW393241:CUW393250 DES393241:DES393250 DOO393241:DOO393250 DYK393241:DYK393250 EIG393241:EIG393250 ESC393241:ESC393250 FBY393241:FBY393250 FLU393241:FLU393250 FVQ393241:FVQ393250 GFM393241:GFM393250 GPI393241:GPI393250 GZE393241:GZE393250 HJA393241:HJA393250 HSW393241:HSW393250 ICS393241:ICS393250 IMO393241:IMO393250 IWK393241:IWK393250 JGG393241:JGG393250 JQC393241:JQC393250 JZY393241:JZY393250 KJU393241:KJU393250 KTQ393241:KTQ393250 LDM393241:LDM393250 LNI393241:LNI393250 LXE393241:LXE393250 MHA393241:MHA393250 MQW393241:MQW393250 NAS393241:NAS393250 NKO393241:NKO393250 NUK393241:NUK393250 OEG393241:OEG393250 OOC393241:OOC393250 OXY393241:OXY393250 PHU393241:PHU393250 PRQ393241:PRQ393250 QBM393241:QBM393250 QLI393241:QLI393250 QVE393241:QVE393250 RFA393241:RFA393250 ROW393241:ROW393250 RYS393241:RYS393250 SIO393241:SIO393250 SSK393241:SSK393250 TCG393241:TCG393250 TMC393241:TMC393250 TVY393241:TVY393250 UFU393241:UFU393250 UPQ393241:UPQ393250 UZM393241:UZM393250 VJI393241:VJI393250 VTE393241:VTE393250 WDA393241:WDA393250 WMW393241:WMW393250 WWS393241:WWS393250 AK458777:AK458786 KG458777:KG458786 UC458777:UC458786 ADY458777:ADY458786 ANU458777:ANU458786 AXQ458777:AXQ458786 BHM458777:BHM458786 BRI458777:BRI458786 CBE458777:CBE458786 CLA458777:CLA458786 CUW458777:CUW458786 DES458777:DES458786 DOO458777:DOO458786 DYK458777:DYK458786 EIG458777:EIG458786 ESC458777:ESC458786 FBY458777:FBY458786 FLU458777:FLU458786 FVQ458777:FVQ458786 GFM458777:GFM458786 GPI458777:GPI458786 GZE458777:GZE458786 HJA458777:HJA458786 HSW458777:HSW458786 ICS458777:ICS458786 IMO458777:IMO458786 IWK458777:IWK458786 JGG458777:JGG458786 JQC458777:JQC458786 JZY458777:JZY458786 KJU458777:KJU458786 KTQ458777:KTQ458786 LDM458777:LDM458786 LNI458777:LNI458786 LXE458777:LXE458786 MHA458777:MHA458786 MQW458777:MQW458786 NAS458777:NAS458786 NKO458777:NKO458786 NUK458777:NUK458786 OEG458777:OEG458786 OOC458777:OOC458786 OXY458777:OXY458786 PHU458777:PHU458786 PRQ458777:PRQ458786 QBM458777:QBM458786 QLI458777:QLI458786 QVE458777:QVE458786 RFA458777:RFA458786 ROW458777:ROW458786 RYS458777:RYS458786 SIO458777:SIO458786 SSK458777:SSK458786 TCG458777:TCG458786 TMC458777:TMC458786 TVY458777:TVY458786 UFU458777:UFU458786 UPQ458777:UPQ458786 UZM458777:UZM458786 VJI458777:VJI458786 VTE458777:VTE458786 WDA458777:WDA458786 WMW458777:WMW458786 WWS458777:WWS458786 AK524313:AK524322 KG524313:KG524322 UC524313:UC524322 ADY524313:ADY524322 ANU524313:ANU524322 AXQ524313:AXQ524322 BHM524313:BHM524322 BRI524313:BRI524322 CBE524313:CBE524322 CLA524313:CLA524322 CUW524313:CUW524322 DES524313:DES524322 DOO524313:DOO524322 DYK524313:DYK524322 EIG524313:EIG524322 ESC524313:ESC524322 FBY524313:FBY524322 FLU524313:FLU524322 FVQ524313:FVQ524322 GFM524313:GFM524322 GPI524313:GPI524322 GZE524313:GZE524322 HJA524313:HJA524322 HSW524313:HSW524322 ICS524313:ICS524322 IMO524313:IMO524322 IWK524313:IWK524322 JGG524313:JGG524322 JQC524313:JQC524322 JZY524313:JZY524322 KJU524313:KJU524322 KTQ524313:KTQ524322 LDM524313:LDM524322 LNI524313:LNI524322 LXE524313:LXE524322 MHA524313:MHA524322 MQW524313:MQW524322 NAS524313:NAS524322 NKO524313:NKO524322 NUK524313:NUK524322 OEG524313:OEG524322 OOC524313:OOC524322 OXY524313:OXY524322 PHU524313:PHU524322 PRQ524313:PRQ524322 QBM524313:QBM524322 QLI524313:QLI524322 QVE524313:QVE524322 RFA524313:RFA524322 ROW524313:ROW524322 RYS524313:RYS524322 SIO524313:SIO524322 SSK524313:SSK524322 TCG524313:TCG524322 TMC524313:TMC524322 TVY524313:TVY524322 UFU524313:UFU524322 UPQ524313:UPQ524322 UZM524313:UZM524322 VJI524313:VJI524322 VTE524313:VTE524322 WDA524313:WDA524322 WMW524313:WMW524322 WWS524313:WWS524322 AK589849:AK589858 KG589849:KG589858 UC589849:UC589858 ADY589849:ADY589858 ANU589849:ANU589858 AXQ589849:AXQ589858 BHM589849:BHM589858 BRI589849:BRI589858 CBE589849:CBE589858 CLA589849:CLA589858 CUW589849:CUW589858 DES589849:DES589858 DOO589849:DOO589858 DYK589849:DYK589858 EIG589849:EIG589858 ESC589849:ESC589858 FBY589849:FBY589858 FLU589849:FLU589858 FVQ589849:FVQ589858 GFM589849:GFM589858 GPI589849:GPI589858 GZE589849:GZE589858 HJA589849:HJA589858 HSW589849:HSW589858 ICS589849:ICS589858 IMO589849:IMO589858 IWK589849:IWK589858 JGG589849:JGG589858 JQC589849:JQC589858 JZY589849:JZY589858 KJU589849:KJU589858 KTQ589849:KTQ589858 LDM589849:LDM589858 LNI589849:LNI589858 LXE589849:LXE589858 MHA589849:MHA589858 MQW589849:MQW589858 NAS589849:NAS589858 NKO589849:NKO589858 NUK589849:NUK589858 OEG589849:OEG589858 OOC589849:OOC589858 OXY589849:OXY589858 PHU589849:PHU589858 PRQ589849:PRQ589858 QBM589849:QBM589858 QLI589849:QLI589858 QVE589849:QVE589858 RFA589849:RFA589858 ROW589849:ROW589858 RYS589849:RYS589858 SIO589849:SIO589858 SSK589849:SSK589858 TCG589849:TCG589858 TMC589849:TMC589858 TVY589849:TVY589858 UFU589849:UFU589858 UPQ589849:UPQ589858 UZM589849:UZM589858 VJI589849:VJI589858 VTE589849:VTE589858 WDA589849:WDA589858 WMW589849:WMW589858 WWS589849:WWS589858 AK655385:AK655394 KG655385:KG655394 UC655385:UC655394 ADY655385:ADY655394 ANU655385:ANU655394 AXQ655385:AXQ655394 BHM655385:BHM655394 BRI655385:BRI655394 CBE655385:CBE655394 CLA655385:CLA655394 CUW655385:CUW655394 DES655385:DES655394 DOO655385:DOO655394 DYK655385:DYK655394 EIG655385:EIG655394 ESC655385:ESC655394 FBY655385:FBY655394 FLU655385:FLU655394 FVQ655385:FVQ655394 GFM655385:GFM655394 GPI655385:GPI655394 GZE655385:GZE655394 HJA655385:HJA655394 HSW655385:HSW655394 ICS655385:ICS655394 IMO655385:IMO655394 IWK655385:IWK655394 JGG655385:JGG655394 JQC655385:JQC655394 JZY655385:JZY655394 KJU655385:KJU655394 KTQ655385:KTQ655394 LDM655385:LDM655394 LNI655385:LNI655394 LXE655385:LXE655394 MHA655385:MHA655394 MQW655385:MQW655394 NAS655385:NAS655394 NKO655385:NKO655394 NUK655385:NUK655394 OEG655385:OEG655394 OOC655385:OOC655394 OXY655385:OXY655394 PHU655385:PHU655394 PRQ655385:PRQ655394 QBM655385:QBM655394 QLI655385:QLI655394 QVE655385:QVE655394 RFA655385:RFA655394 ROW655385:ROW655394 RYS655385:RYS655394 SIO655385:SIO655394 SSK655385:SSK655394 TCG655385:TCG655394 TMC655385:TMC655394 TVY655385:TVY655394 UFU655385:UFU655394 UPQ655385:UPQ655394 UZM655385:UZM655394 VJI655385:VJI655394 VTE655385:VTE655394 WDA655385:WDA655394 WMW655385:WMW655394 WWS655385:WWS655394 AK720921:AK720930 KG720921:KG720930 UC720921:UC720930 ADY720921:ADY720930 ANU720921:ANU720930 AXQ720921:AXQ720930 BHM720921:BHM720930 BRI720921:BRI720930 CBE720921:CBE720930 CLA720921:CLA720930 CUW720921:CUW720930 DES720921:DES720930 DOO720921:DOO720930 DYK720921:DYK720930 EIG720921:EIG720930 ESC720921:ESC720930 FBY720921:FBY720930 FLU720921:FLU720930 FVQ720921:FVQ720930 GFM720921:GFM720930 GPI720921:GPI720930 GZE720921:GZE720930 HJA720921:HJA720930 HSW720921:HSW720930 ICS720921:ICS720930 IMO720921:IMO720930 IWK720921:IWK720930 JGG720921:JGG720930 JQC720921:JQC720930 JZY720921:JZY720930 KJU720921:KJU720930 KTQ720921:KTQ720930 LDM720921:LDM720930 LNI720921:LNI720930 LXE720921:LXE720930 MHA720921:MHA720930 MQW720921:MQW720930 NAS720921:NAS720930 NKO720921:NKO720930 NUK720921:NUK720930 OEG720921:OEG720930 OOC720921:OOC720930 OXY720921:OXY720930 PHU720921:PHU720930 PRQ720921:PRQ720930 QBM720921:QBM720930 QLI720921:QLI720930 QVE720921:QVE720930 RFA720921:RFA720930 ROW720921:ROW720930 RYS720921:RYS720930 SIO720921:SIO720930 SSK720921:SSK720930 TCG720921:TCG720930 TMC720921:TMC720930 TVY720921:TVY720930 UFU720921:UFU720930 UPQ720921:UPQ720930 UZM720921:UZM720930 VJI720921:VJI720930 VTE720921:VTE720930 WDA720921:WDA720930 WMW720921:WMW720930 WWS720921:WWS720930 AK786457:AK786466 KG786457:KG786466 UC786457:UC786466 ADY786457:ADY786466 ANU786457:ANU786466 AXQ786457:AXQ786466 BHM786457:BHM786466 BRI786457:BRI786466 CBE786457:CBE786466 CLA786457:CLA786466 CUW786457:CUW786466 DES786457:DES786466 DOO786457:DOO786466 DYK786457:DYK786466 EIG786457:EIG786466 ESC786457:ESC786466 FBY786457:FBY786466 FLU786457:FLU786466 FVQ786457:FVQ786466 GFM786457:GFM786466 GPI786457:GPI786466 GZE786457:GZE786466 HJA786457:HJA786466 HSW786457:HSW786466 ICS786457:ICS786466 IMO786457:IMO786466 IWK786457:IWK786466 JGG786457:JGG786466 JQC786457:JQC786466 JZY786457:JZY786466 KJU786457:KJU786466 KTQ786457:KTQ786466 LDM786457:LDM786466 LNI786457:LNI786466 LXE786457:LXE786466 MHA786457:MHA786466 MQW786457:MQW786466 NAS786457:NAS786466 NKO786457:NKO786466 NUK786457:NUK786466 OEG786457:OEG786466 OOC786457:OOC786466 OXY786457:OXY786466 PHU786457:PHU786466 PRQ786457:PRQ786466 QBM786457:QBM786466 QLI786457:QLI786466 QVE786457:QVE786466 RFA786457:RFA786466 ROW786457:ROW786466 RYS786457:RYS786466 SIO786457:SIO786466 SSK786457:SSK786466 TCG786457:TCG786466 TMC786457:TMC786466 TVY786457:TVY786466 UFU786457:UFU786466 UPQ786457:UPQ786466 UZM786457:UZM786466 VJI786457:VJI786466 VTE786457:VTE786466 WDA786457:WDA786466 WMW786457:WMW786466 WWS786457:WWS786466 AK851993:AK852002 KG851993:KG852002 UC851993:UC852002 ADY851993:ADY852002 ANU851993:ANU852002 AXQ851993:AXQ852002 BHM851993:BHM852002 BRI851993:BRI852002 CBE851993:CBE852002 CLA851993:CLA852002 CUW851993:CUW852002 DES851993:DES852002 DOO851993:DOO852002 DYK851993:DYK852002 EIG851993:EIG852002 ESC851993:ESC852002 FBY851993:FBY852002 FLU851993:FLU852002 FVQ851993:FVQ852002 GFM851993:GFM852002 GPI851993:GPI852002 GZE851993:GZE852002 HJA851993:HJA852002 HSW851993:HSW852002 ICS851993:ICS852002 IMO851993:IMO852002 IWK851993:IWK852002 JGG851993:JGG852002 JQC851993:JQC852002 JZY851993:JZY852002 KJU851993:KJU852002 KTQ851993:KTQ852002 LDM851993:LDM852002 LNI851993:LNI852002 LXE851993:LXE852002 MHA851993:MHA852002 MQW851993:MQW852002 NAS851993:NAS852002 NKO851993:NKO852002 NUK851993:NUK852002 OEG851993:OEG852002 OOC851993:OOC852002 OXY851993:OXY852002 PHU851993:PHU852002 PRQ851993:PRQ852002 QBM851993:QBM852002 QLI851993:QLI852002 QVE851993:QVE852002 RFA851993:RFA852002 ROW851993:ROW852002 RYS851993:RYS852002 SIO851993:SIO852002 SSK851993:SSK852002 TCG851993:TCG852002 TMC851993:TMC852002 TVY851993:TVY852002 UFU851993:UFU852002 UPQ851993:UPQ852002 UZM851993:UZM852002 VJI851993:VJI852002 VTE851993:VTE852002 WDA851993:WDA852002 WMW851993:WMW852002 WWS851993:WWS852002 AK917529:AK917538 KG917529:KG917538 UC917529:UC917538 ADY917529:ADY917538 ANU917529:ANU917538 AXQ917529:AXQ917538 BHM917529:BHM917538 BRI917529:BRI917538 CBE917529:CBE917538 CLA917529:CLA917538 CUW917529:CUW917538 DES917529:DES917538 DOO917529:DOO917538 DYK917529:DYK917538 EIG917529:EIG917538 ESC917529:ESC917538 FBY917529:FBY917538 FLU917529:FLU917538 FVQ917529:FVQ917538 GFM917529:GFM917538 GPI917529:GPI917538 GZE917529:GZE917538 HJA917529:HJA917538 HSW917529:HSW917538 ICS917529:ICS917538 IMO917529:IMO917538 IWK917529:IWK917538 JGG917529:JGG917538 JQC917529:JQC917538 JZY917529:JZY917538 KJU917529:KJU917538 KTQ917529:KTQ917538 LDM917529:LDM917538 LNI917529:LNI917538 LXE917529:LXE917538 MHA917529:MHA917538 MQW917529:MQW917538 NAS917529:NAS917538 NKO917529:NKO917538 NUK917529:NUK917538 OEG917529:OEG917538 OOC917529:OOC917538 OXY917529:OXY917538 PHU917529:PHU917538 PRQ917529:PRQ917538 QBM917529:QBM917538 QLI917529:QLI917538 QVE917529:QVE917538 RFA917529:RFA917538 ROW917529:ROW917538 RYS917529:RYS917538 SIO917529:SIO917538 SSK917529:SSK917538 TCG917529:TCG917538 TMC917529:TMC917538 TVY917529:TVY917538 UFU917529:UFU917538 UPQ917529:UPQ917538 UZM917529:UZM917538 VJI917529:VJI917538 VTE917529:VTE917538 WDA917529:WDA917538 WMW917529:WMW917538 WWS917529:WWS917538 AK983065:AK983074 KG983065:KG983074 UC983065:UC983074 ADY983065:ADY983074 ANU983065:ANU983074 AXQ983065:AXQ983074 BHM983065:BHM983074 BRI983065:BRI983074 CBE983065:CBE983074 CLA983065:CLA983074 CUW983065:CUW983074 DES983065:DES983074 DOO983065:DOO983074 DYK983065:DYK983074 EIG983065:EIG983074 ESC983065:ESC983074 FBY983065:FBY983074 FLU983065:FLU983074 FVQ983065:FVQ983074 GFM983065:GFM983074 GPI983065:GPI983074 GZE983065:GZE983074 HJA983065:HJA983074 HSW983065:HSW983074 ICS983065:ICS983074 IMO983065:IMO983074 IWK983065:IWK983074 JGG983065:JGG983074 JQC983065:JQC983074 JZY983065:JZY983074 KJU983065:KJU983074 KTQ983065:KTQ983074 LDM983065:LDM983074 LNI983065:LNI983074 LXE983065:LXE983074 MHA983065:MHA983074 MQW983065:MQW983074 NAS983065:NAS983074 NKO983065:NKO983074 NUK983065:NUK983074 OEG983065:OEG983074 OOC983065:OOC983074 OXY983065:OXY983074 PHU983065:PHU983074 PRQ983065:PRQ983074 QBM983065:QBM983074 QLI983065:QLI983074 QVE983065:QVE983074 RFA983065:RFA983074 ROW983065:ROW983074 RYS983065:RYS983074 SIO983065:SIO983074 SSK983065:SSK983074 TCG983065:TCG983074 TMC983065:TMC983074 TVY983065:TVY983074 UFU983065:UFU983074 UPQ983065:UPQ983074 UZM983065:UZM983074 VJI983065:VJI983074 VTE983065:VTE983074 WDA983065:WDA983074 WMW983065:WMW983074 WWS983065:WWS983074">
      <formula1>"　,○"</formula1>
    </dataValidation>
  </dataValidations>
  <printOptions horizontalCentered="1"/>
  <pageMargins left="0.27559055118110237" right="0.27559055118110237" top="0.31496062992125984" bottom="0.35433070866141736" header="0.19685039370078741" footer="0.19685039370078741"/>
  <pageSetup paperSize="9" scale="78" orientation="landscape" r:id="rId1"/>
  <headerFooter>
    <oddFooter>&amp;C&amp;P/&amp;N</oddFooter>
  </headerFooter>
  <rowBreaks count="1" manualBreakCount="1">
    <brk id="43" max="16383" man="1"/>
  </rowBreaks>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Button 7">
              <controlPr defaultSize="0" print="0" autoFill="0" autoPict="0" macro="[1]!メインメニューへ">
                <anchor moveWithCells="1" sizeWithCells="1">
                  <from>
                    <xdr:col>37</xdr:col>
                    <xdr:colOff>38100</xdr:colOff>
                    <xdr:row>1</xdr:row>
                    <xdr:rowOff>0</xdr:rowOff>
                  </from>
                  <to>
                    <xdr:col>43</xdr:col>
                    <xdr:colOff>66675</xdr:colOff>
                    <xdr:row>2</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6"/>
  <sheetViews>
    <sheetView showGridLines="0" view="pageBreakPreview" topLeftCell="A31" zoomScaleNormal="100" zoomScaleSheetLayoutView="100" zoomScalePageLayoutView="95" workbookViewId="0">
      <selection activeCell="AS30" sqref="AS30"/>
    </sheetView>
  </sheetViews>
  <sheetFormatPr defaultRowHeight="18.75"/>
  <cols>
    <col min="1" max="1" width="4.125" style="547" customWidth="1"/>
    <col min="2" max="2" width="1.875" style="547" customWidth="1"/>
    <col min="3" max="3" width="11.875" style="547" customWidth="1"/>
    <col min="4" max="4" width="4.125" style="547" customWidth="1"/>
    <col min="5" max="5" width="13.375" style="547" customWidth="1"/>
    <col min="6" max="14" width="2.125" style="547" customWidth="1"/>
    <col min="15" max="15" width="1.5" style="547" customWidth="1"/>
    <col min="16" max="16" width="4.5" style="547" customWidth="1"/>
    <col min="17" max="20" width="2.125" style="547" customWidth="1"/>
    <col min="21" max="21" width="2.25" style="547" customWidth="1"/>
    <col min="22" max="24" width="2.125" style="547" customWidth="1"/>
    <col min="25" max="25" width="2" style="547" customWidth="1"/>
    <col min="26" max="36" width="2.125" style="547" customWidth="1"/>
    <col min="37" max="37" width="2" style="547" customWidth="1"/>
    <col min="38" max="39" width="2.125" style="547" customWidth="1"/>
    <col min="40" max="40" width="2" style="547" customWidth="1"/>
    <col min="41" max="256" width="9" style="547"/>
    <col min="257" max="257" width="4.125" style="547" customWidth="1"/>
    <col min="258" max="258" width="1.875" style="547" customWidth="1"/>
    <col min="259" max="259" width="11.875" style="547" customWidth="1"/>
    <col min="260" max="260" width="4.125" style="547" customWidth="1"/>
    <col min="261" max="261" width="13.375" style="547" customWidth="1"/>
    <col min="262" max="270" width="2.125" style="547" customWidth="1"/>
    <col min="271" max="271" width="1.5" style="547" customWidth="1"/>
    <col min="272" max="272" width="4.5" style="547" customWidth="1"/>
    <col min="273" max="276" width="2.125" style="547" customWidth="1"/>
    <col min="277" max="277" width="2.25" style="547" customWidth="1"/>
    <col min="278" max="280" width="2.125" style="547" customWidth="1"/>
    <col min="281" max="281" width="2" style="547" customWidth="1"/>
    <col min="282" max="292" width="2.125" style="547" customWidth="1"/>
    <col min="293" max="293" width="2" style="547" customWidth="1"/>
    <col min="294" max="295" width="2.125" style="547" customWidth="1"/>
    <col min="296" max="296" width="2" style="547" customWidth="1"/>
    <col min="297" max="512" width="9" style="547"/>
    <col min="513" max="513" width="4.125" style="547" customWidth="1"/>
    <col min="514" max="514" width="1.875" style="547" customWidth="1"/>
    <col min="515" max="515" width="11.875" style="547" customWidth="1"/>
    <col min="516" max="516" width="4.125" style="547" customWidth="1"/>
    <col min="517" max="517" width="13.375" style="547" customWidth="1"/>
    <col min="518" max="526" width="2.125" style="547" customWidth="1"/>
    <col min="527" max="527" width="1.5" style="547" customWidth="1"/>
    <col min="528" max="528" width="4.5" style="547" customWidth="1"/>
    <col min="529" max="532" width="2.125" style="547" customWidth="1"/>
    <col min="533" max="533" width="2.25" style="547" customWidth="1"/>
    <col min="534" max="536" width="2.125" style="547" customWidth="1"/>
    <col min="537" max="537" width="2" style="547" customWidth="1"/>
    <col min="538" max="548" width="2.125" style="547" customWidth="1"/>
    <col min="549" max="549" width="2" style="547" customWidth="1"/>
    <col min="550" max="551" width="2.125" style="547" customWidth="1"/>
    <col min="552" max="552" width="2" style="547" customWidth="1"/>
    <col min="553" max="768" width="9" style="547"/>
    <col min="769" max="769" width="4.125" style="547" customWidth="1"/>
    <col min="770" max="770" width="1.875" style="547" customWidth="1"/>
    <col min="771" max="771" width="11.875" style="547" customWidth="1"/>
    <col min="772" max="772" width="4.125" style="547" customWidth="1"/>
    <col min="773" max="773" width="13.375" style="547" customWidth="1"/>
    <col min="774" max="782" width="2.125" style="547" customWidth="1"/>
    <col min="783" max="783" width="1.5" style="547" customWidth="1"/>
    <col min="784" max="784" width="4.5" style="547" customWidth="1"/>
    <col min="785" max="788" width="2.125" style="547" customWidth="1"/>
    <col min="789" max="789" width="2.25" style="547" customWidth="1"/>
    <col min="790" max="792" width="2.125" style="547" customWidth="1"/>
    <col min="793" max="793" width="2" style="547" customWidth="1"/>
    <col min="794" max="804" width="2.125" style="547" customWidth="1"/>
    <col min="805" max="805" width="2" style="547" customWidth="1"/>
    <col min="806" max="807" width="2.125" style="547" customWidth="1"/>
    <col min="808" max="808" width="2" style="547" customWidth="1"/>
    <col min="809" max="1024" width="9" style="547"/>
    <col min="1025" max="1025" width="4.125" style="547" customWidth="1"/>
    <col min="1026" max="1026" width="1.875" style="547" customWidth="1"/>
    <col min="1027" max="1027" width="11.875" style="547" customWidth="1"/>
    <col min="1028" max="1028" width="4.125" style="547" customWidth="1"/>
    <col min="1029" max="1029" width="13.375" style="547" customWidth="1"/>
    <col min="1030" max="1038" width="2.125" style="547" customWidth="1"/>
    <col min="1039" max="1039" width="1.5" style="547" customWidth="1"/>
    <col min="1040" max="1040" width="4.5" style="547" customWidth="1"/>
    <col min="1041" max="1044" width="2.125" style="547" customWidth="1"/>
    <col min="1045" max="1045" width="2.25" style="547" customWidth="1"/>
    <col min="1046" max="1048" width="2.125" style="547" customWidth="1"/>
    <col min="1049" max="1049" width="2" style="547" customWidth="1"/>
    <col min="1050" max="1060" width="2.125" style="547" customWidth="1"/>
    <col min="1061" max="1061" width="2" style="547" customWidth="1"/>
    <col min="1062" max="1063" width="2.125" style="547" customWidth="1"/>
    <col min="1064" max="1064" width="2" style="547" customWidth="1"/>
    <col min="1065" max="1280" width="9" style="547"/>
    <col min="1281" max="1281" width="4.125" style="547" customWidth="1"/>
    <col min="1282" max="1282" width="1.875" style="547" customWidth="1"/>
    <col min="1283" max="1283" width="11.875" style="547" customWidth="1"/>
    <col min="1284" max="1284" width="4.125" style="547" customWidth="1"/>
    <col min="1285" max="1285" width="13.375" style="547" customWidth="1"/>
    <col min="1286" max="1294" width="2.125" style="547" customWidth="1"/>
    <col min="1295" max="1295" width="1.5" style="547" customWidth="1"/>
    <col min="1296" max="1296" width="4.5" style="547" customWidth="1"/>
    <col min="1297" max="1300" width="2.125" style="547" customWidth="1"/>
    <col min="1301" max="1301" width="2.25" style="547" customWidth="1"/>
    <col min="1302" max="1304" width="2.125" style="547" customWidth="1"/>
    <col min="1305" max="1305" width="2" style="547" customWidth="1"/>
    <col min="1306" max="1316" width="2.125" style="547" customWidth="1"/>
    <col min="1317" max="1317" width="2" style="547" customWidth="1"/>
    <col min="1318" max="1319" width="2.125" style="547" customWidth="1"/>
    <col min="1320" max="1320" width="2" style="547" customWidth="1"/>
    <col min="1321" max="1536" width="9" style="547"/>
    <col min="1537" max="1537" width="4.125" style="547" customWidth="1"/>
    <col min="1538" max="1538" width="1.875" style="547" customWidth="1"/>
    <col min="1539" max="1539" width="11.875" style="547" customWidth="1"/>
    <col min="1540" max="1540" width="4.125" style="547" customWidth="1"/>
    <col min="1541" max="1541" width="13.375" style="547" customWidth="1"/>
    <col min="1542" max="1550" width="2.125" style="547" customWidth="1"/>
    <col min="1551" max="1551" width="1.5" style="547" customWidth="1"/>
    <col min="1552" max="1552" width="4.5" style="547" customWidth="1"/>
    <col min="1553" max="1556" width="2.125" style="547" customWidth="1"/>
    <col min="1557" max="1557" width="2.25" style="547" customWidth="1"/>
    <col min="1558" max="1560" width="2.125" style="547" customWidth="1"/>
    <col min="1561" max="1561" width="2" style="547" customWidth="1"/>
    <col min="1562" max="1572" width="2.125" style="547" customWidth="1"/>
    <col min="1573" max="1573" width="2" style="547" customWidth="1"/>
    <col min="1574" max="1575" width="2.125" style="547" customWidth="1"/>
    <col min="1576" max="1576" width="2" style="547" customWidth="1"/>
    <col min="1577" max="1792" width="9" style="547"/>
    <col min="1793" max="1793" width="4.125" style="547" customWidth="1"/>
    <col min="1794" max="1794" width="1.875" style="547" customWidth="1"/>
    <col min="1795" max="1795" width="11.875" style="547" customWidth="1"/>
    <col min="1796" max="1796" width="4.125" style="547" customWidth="1"/>
    <col min="1797" max="1797" width="13.375" style="547" customWidth="1"/>
    <col min="1798" max="1806" width="2.125" style="547" customWidth="1"/>
    <col min="1807" max="1807" width="1.5" style="547" customWidth="1"/>
    <col min="1808" max="1808" width="4.5" style="547" customWidth="1"/>
    <col min="1809" max="1812" width="2.125" style="547" customWidth="1"/>
    <col min="1813" max="1813" width="2.25" style="547" customWidth="1"/>
    <col min="1814" max="1816" width="2.125" style="547" customWidth="1"/>
    <col min="1817" max="1817" width="2" style="547" customWidth="1"/>
    <col min="1818" max="1828" width="2.125" style="547" customWidth="1"/>
    <col min="1829" max="1829" width="2" style="547" customWidth="1"/>
    <col min="1830" max="1831" width="2.125" style="547" customWidth="1"/>
    <col min="1832" max="1832" width="2" style="547" customWidth="1"/>
    <col min="1833" max="2048" width="9" style="547"/>
    <col min="2049" max="2049" width="4.125" style="547" customWidth="1"/>
    <col min="2050" max="2050" width="1.875" style="547" customWidth="1"/>
    <col min="2051" max="2051" width="11.875" style="547" customWidth="1"/>
    <col min="2052" max="2052" width="4.125" style="547" customWidth="1"/>
    <col min="2053" max="2053" width="13.375" style="547" customWidth="1"/>
    <col min="2054" max="2062" width="2.125" style="547" customWidth="1"/>
    <col min="2063" max="2063" width="1.5" style="547" customWidth="1"/>
    <col min="2064" max="2064" width="4.5" style="547" customWidth="1"/>
    <col min="2065" max="2068" width="2.125" style="547" customWidth="1"/>
    <col min="2069" max="2069" width="2.25" style="547" customWidth="1"/>
    <col min="2070" max="2072" width="2.125" style="547" customWidth="1"/>
    <col min="2073" max="2073" width="2" style="547" customWidth="1"/>
    <col min="2074" max="2084" width="2.125" style="547" customWidth="1"/>
    <col min="2085" max="2085" width="2" style="547" customWidth="1"/>
    <col min="2086" max="2087" width="2.125" style="547" customWidth="1"/>
    <col min="2088" max="2088" width="2" style="547" customWidth="1"/>
    <col min="2089" max="2304" width="9" style="547"/>
    <col min="2305" max="2305" width="4.125" style="547" customWidth="1"/>
    <col min="2306" max="2306" width="1.875" style="547" customWidth="1"/>
    <col min="2307" max="2307" width="11.875" style="547" customWidth="1"/>
    <col min="2308" max="2308" width="4.125" style="547" customWidth="1"/>
    <col min="2309" max="2309" width="13.375" style="547" customWidth="1"/>
    <col min="2310" max="2318" width="2.125" style="547" customWidth="1"/>
    <col min="2319" max="2319" width="1.5" style="547" customWidth="1"/>
    <col min="2320" max="2320" width="4.5" style="547" customWidth="1"/>
    <col min="2321" max="2324" width="2.125" style="547" customWidth="1"/>
    <col min="2325" max="2325" width="2.25" style="547" customWidth="1"/>
    <col min="2326" max="2328" width="2.125" style="547" customWidth="1"/>
    <col min="2329" max="2329" width="2" style="547" customWidth="1"/>
    <col min="2330" max="2340" width="2.125" style="547" customWidth="1"/>
    <col min="2341" max="2341" width="2" style="547" customWidth="1"/>
    <col min="2342" max="2343" width="2.125" style="547" customWidth="1"/>
    <col min="2344" max="2344" width="2" style="547" customWidth="1"/>
    <col min="2345" max="2560" width="9" style="547"/>
    <col min="2561" max="2561" width="4.125" style="547" customWidth="1"/>
    <col min="2562" max="2562" width="1.875" style="547" customWidth="1"/>
    <col min="2563" max="2563" width="11.875" style="547" customWidth="1"/>
    <col min="2564" max="2564" width="4.125" style="547" customWidth="1"/>
    <col min="2565" max="2565" width="13.375" style="547" customWidth="1"/>
    <col min="2566" max="2574" width="2.125" style="547" customWidth="1"/>
    <col min="2575" max="2575" width="1.5" style="547" customWidth="1"/>
    <col min="2576" max="2576" width="4.5" style="547" customWidth="1"/>
    <col min="2577" max="2580" width="2.125" style="547" customWidth="1"/>
    <col min="2581" max="2581" width="2.25" style="547" customWidth="1"/>
    <col min="2582" max="2584" width="2.125" style="547" customWidth="1"/>
    <col min="2585" max="2585" width="2" style="547" customWidth="1"/>
    <col min="2586" max="2596" width="2.125" style="547" customWidth="1"/>
    <col min="2597" max="2597" width="2" style="547" customWidth="1"/>
    <col min="2598" max="2599" width="2.125" style="547" customWidth="1"/>
    <col min="2600" max="2600" width="2" style="547" customWidth="1"/>
    <col min="2601" max="2816" width="9" style="547"/>
    <col min="2817" max="2817" width="4.125" style="547" customWidth="1"/>
    <col min="2818" max="2818" width="1.875" style="547" customWidth="1"/>
    <col min="2819" max="2819" width="11.875" style="547" customWidth="1"/>
    <col min="2820" max="2820" width="4.125" style="547" customWidth="1"/>
    <col min="2821" max="2821" width="13.375" style="547" customWidth="1"/>
    <col min="2822" max="2830" width="2.125" style="547" customWidth="1"/>
    <col min="2831" max="2831" width="1.5" style="547" customWidth="1"/>
    <col min="2832" max="2832" width="4.5" style="547" customWidth="1"/>
    <col min="2833" max="2836" width="2.125" style="547" customWidth="1"/>
    <col min="2837" max="2837" width="2.25" style="547" customWidth="1"/>
    <col min="2838" max="2840" width="2.125" style="547" customWidth="1"/>
    <col min="2841" max="2841" width="2" style="547" customWidth="1"/>
    <col min="2842" max="2852" width="2.125" style="547" customWidth="1"/>
    <col min="2853" max="2853" width="2" style="547" customWidth="1"/>
    <col min="2854" max="2855" width="2.125" style="547" customWidth="1"/>
    <col min="2856" max="2856" width="2" style="547" customWidth="1"/>
    <col min="2857" max="3072" width="9" style="547"/>
    <col min="3073" max="3073" width="4.125" style="547" customWidth="1"/>
    <col min="3074" max="3074" width="1.875" style="547" customWidth="1"/>
    <col min="3075" max="3075" width="11.875" style="547" customWidth="1"/>
    <col min="3076" max="3076" width="4.125" style="547" customWidth="1"/>
    <col min="3077" max="3077" width="13.375" style="547" customWidth="1"/>
    <col min="3078" max="3086" width="2.125" style="547" customWidth="1"/>
    <col min="3087" max="3087" width="1.5" style="547" customWidth="1"/>
    <col min="3088" max="3088" width="4.5" style="547" customWidth="1"/>
    <col min="3089" max="3092" width="2.125" style="547" customWidth="1"/>
    <col min="3093" max="3093" width="2.25" style="547" customWidth="1"/>
    <col min="3094" max="3096" width="2.125" style="547" customWidth="1"/>
    <col min="3097" max="3097" width="2" style="547" customWidth="1"/>
    <col min="3098" max="3108" width="2.125" style="547" customWidth="1"/>
    <col min="3109" max="3109" width="2" style="547" customWidth="1"/>
    <col min="3110" max="3111" width="2.125" style="547" customWidth="1"/>
    <col min="3112" max="3112" width="2" style="547" customWidth="1"/>
    <col min="3113" max="3328" width="9" style="547"/>
    <col min="3329" max="3329" width="4.125" style="547" customWidth="1"/>
    <col min="3330" max="3330" width="1.875" style="547" customWidth="1"/>
    <col min="3331" max="3331" width="11.875" style="547" customWidth="1"/>
    <col min="3332" max="3332" width="4.125" style="547" customWidth="1"/>
    <col min="3333" max="3333" width="13.375" style="547" customWidth="1"/>
    <col min="3334" max="3342" width="2.125" style="547" customWidth="1"/>
    <col min="3343" max="3343" width="1.5" style="547" customWidth="1"/>
    <col min="3344" max="3344" width="4.5" style="547" customWidth="1"/>
    <col min="3345" max="3348" width="2.125" style="547" customWidth="1"/>
    <col min="3349" max="3349" width="2.25" style="547" customWidth="1"/>
    <col min="3350" max="3352" width="2.125" style="547" customWidth="1"/>
    <col min="3353" max="3353" width="2" style="547" customWidth="1"/>
    <col min="3354" max="3364" width="2.125" style="547" customWidth="1"/>
    <col min="3365" max="3365" width="2" style="547" customWidth="1"/>
    <col min="3366" max="3367" width="2.125" style="547" customWidth="1"/>
    <col min="3368" max="3368" width="2" style="547" customWidth="1"/>
    <col min="3369" max="3584" width="9" style="547"/>
    <col min="3585" max="3585" width="4.125" style="547" customWidth="1"/>
    <col min="3586" max="3586" width="1.875" style="547" customWidth="1"/>
    <col min="3587" max="3587" width="11.875" style="547" customWidth="1"/>
    <col min="3588" max="3588" width="4.125" style="547" customWidth="1"/>
    <col min="3589" max="3589" width="13.375" style="547" customWidth="1"/>
    <col min="3590" max="3598" width="2.125" style="547" customWidth="1"/>
    <col min="3599" max="3599" width="1.5" style="547" customWidth="1"/>
    <col min="3600" max="3600" width="4.5" style="547" customWidth="1"/>
    <col min="3601" max="3604" width="2.125" style="547" customWidth="1"/>
    <col min="3605" max="3605" width="2.25" style="547" customWidth="1"/>
    <col min="3606" max="3608" width="2.125" style="547" customWidth="1"/>
    <col min="3609" max="3609" width="2" style="547" customWidth="1"/>
    <col min="3610" max="3620" width="2.125" style="547" customWidth="1"/>
    <col min="3621" max="3621" width="2" style="547" customWidth="1"/>
    <col min="3622" max="3623" width="2.125" style="547" customWidth="1"/>
    <col min="3624" max="3624" width="2" style="547" customWidth="1"/>
    <col min="3625" max="3840" width="9" style="547"/>
    <col min="3841" max="3841" width="4.125" style="547" customWidth="1"/>
    <col min="3842" max="3842" width="1.875" style="547" customWidth="1"/>
    <col min="3843" max="3843" width="11.875" style="547" customWidth="1"/>
    <col min="3844" max="3844" width="4.125" style="547" customWidth="1"/>
    <col min="3845" max="3845" width="13.375" style="547" customWidth="1"/>
    <col min="3846" max="3854" width="2.125" style="547" customWidth="1"/>
    <col min="3855" max="3855" width="1.5" style="547" customWidth="1"/>
    <col min="3856" max="3856" width="4.5" style="547" customWidth="1"/>
    <col min="3857" max="3860" width="2.125" style="547" customWidth="1"/>
    <col min="3861" max="3861" width="2.25" style="547" customWidth="1"/>
    <col min="3862" max="3864" width="2.125" style="547" customWidth="1"/>
    <col min="3865" max="3865" width="2" style="547" customWidth="1"/>
    <col min="3866" max="3876" width="2.125" style="547" customWidth="1"/>
    <col min="3877" max="3877" width="2" style="547" customWidth="1"/>
    <col min="3878" max="3879" width="2.125" style="547" customWidth="1"/>
    <col min="3880" max="3880" width="2" style="547" customWidth="1"/>
    <col min="3881" max="4096" width="9" style="547"/>
    <col min="4097" max="4097" width="4.125" style="547" customWidth="1"/>
    <col min="4098" max="4098" width="1.875" style="547" customWidth="1"/>
    <col min="4099" max="4099" width="11.875" style="547" customWidth="1"/>
    <col min="4100" max="4100" width="4.125" style="547" customWidth="1"/>
    <col min="4101" max="4101" width="13.375" style="547" customWidth="1"/>
    <col min="4102" max="4110" width="2.125" style="547" customWidth="1"/>
    <col min="4111" max="4111" width="1.5" style="547" customWidth="1"/>
    <col min="4112" max="4112" width="4.5" style="547" customWidth="1"/>
    <col min="4113" max="4116" width="2.125" style="547" customWidth="1"/>
    <col min="4117" max="4117" width="2.25" style="547" customWidth="1"/>
    <col min="4118" max="4120" width="2.125" style="547" customWidth="1"/>
    <col min="4121" max="4121" width="2" style="547" customWidth="1"/>
    <col min="4122" max="4132" width="2.125" style="547" customWidth="1"/>
    <col min="4133" max="4133" width="2" style="547" customWidth="1"/>
    <col min="4134" max="4135" width="2.125" style="547" customWidth="1"/>
    <col min="4136" max="4136" width="2" style="547" customWidth="1"/>
    <col min="4137" max="4352" width="9" style="547"/>
    <col min="4353" max="4353" width="4.125" style="547" customWidth="1"/>
    <col min="4354" max="4354" width="1.875" style="547" customWidth="1"/>
    <col min="4355" max="4355" width="11.875" style="547" customWidth="1"/>
    <col min="4356" max="4356" width="4.125" style="547" customWidth="1"/>
    <col min="4357" max="4357" width="13.375" style="547" customWidth="1"/>
    <col min="4358" max="4366" width="2.125" style="547" customWidth="1"/>
    <col min="4367" max="4367" width="1.5" style="547" customWidth="1"/>
    <col min="4368" max="4368" width="4.5" style="547" customWidth="1"/>
    <col min="4369" max="4372" width="2.125" style="547" customWidth="1"/>
    <col min="4373" max="4373" width="2.25" style="547" customWidth="1"/>
    <col min="4374" max="4376" width="2.125" style="547" customWidth="1"/>
    <col min="4377" max="4377" width="2" style="547" customWidth="1"/>
    <col min="4378" max="4388" width="2.125" style="547" customWidth="1"/>
    <col min="4389" max="4389" width="2" style="547" customWidth="1"/>
    <col min="4390" max="4391" width="2.125" style="547" customWidth="1"/>
    <col min="4392" max="4392" width="2" style="547" customWidth="1"/>
    <col min="4393" max="4608" width="9" style="547"/>
    <col min="4609" max="4609" width="4.125" style="547" customWidth="1"/>
    <col min="4610" max="4610" width="1.875" style="547" customWidth="1"/>
    <col min="4611" max="4611" width="11.875" style="547" customWidth="1"/>
    <col min="4612" max="4612" width="4.125" style="547" customWidth="1"/>
    <col min="4613" max="4613" width="13.375" style="547" customWidth="1"/>
    <col min="4614" max="4622" width="2.125" style="547" customWidth="1"/>
    <col min="4623" max="4623" width="1.5" style="547" customWidth="1"/>
    <col min="4624" max="4624" width="4.5" style="547" customWidth="1"/>
    <col min="4625" max="4628" width="2.125" style="547" customWidth="1"/>
    <col min="4629" max="4629" width="2.25" style="547" customWidth="1"/>
    <col min="4630" max="4632" width="2.125" style="547" customWidth="1"/>
    <col min="4633" max="4633" width="2" style="547" customWidth="1"/>
    <col min="4634" max="4644" width="2.125" style="547" customWidth="1"/>
    <col min="4645" max="4645" width="2" style="547" customWidth="1"/>
    <col min="4646" max="4647" width="2.125" style="547" customWidth="1"/>
    <col min="4648" max="4648" width="2" style="547" customWidth="1"/>
    <col min="4649" max="4864" width="9" style="547"/>
    <col min="4865" max="4865" width="4.125" style="547" customWidth="1"/>
    <col min="4866" max="4866" width="1.875" style="547" customWidth="1"/>
    <col min="4867" max="4867" width="11.875" style="547" customWidth="1"/>
    <col min="4868" max="4868" width="4.125" style="547" customWidth="1"/>
    <col min="4869" max="4869" width="13.375" style="547" customWidth="1"/>
    <col min="4870" max="4878" width="2.125" style="547" customWidth="1"/>
    <col min="4879" max="4879" width="1.5" style="547" customWidth="1"/>
    <col min="4880" max="4880" width="4.5" style="547" customWidth="1"/>
    <col min="4881" max="4884" width="2.125" style="547" customWidth="1"/>
    <col min="4885" max="4885" width="2.25" style="547" customWidth="1"/>
    <col min="4886" max="4888" width="2.125" style="547" customWidth="1"/>
    <col min="4889" max="4889" width="2" style="547" customWidth="1"/>
    <col min="4890" max="4900" width="2.125" style="547" customWidth="1"/>
    <col min="4901" max="4901" width="2" style="547" customWidth="1"/>
    <col min="4902" max="4903" width="2.125" style="547" customWidth="1"/>
    <col min="4904" max="4904" width="2" style="547" customWidth="1"/>
    <col min="4905" max="5120" width="9" style="547"/>
    <col min="5121" max="5121" width="4.125" style="547" customWidth="1"/>
    <col min="5122" max="5122" width="1.875" style="547" customWidth="1"/>
    <col min="5123" max="5123" width="11.875" style="547" customWidth="1"/>
    <col min="5124" max="5124" width="4.125" style="547" customWidth="1"/>
    <col min="5125" max="5125" width="13.375" style="547" customWidth="1"/>
    <col min="5126" max="5134" width="2.125" style="547" customWidth="1"/>
    <col min="5135" max="5135" width="1.5" style="547" customWidth="1"/>
    <col min="5136" max="5136" width="4.5" style="547" customWidth="1"/>
    <col min="5137" max="5140" width="2.125" style="547" customWidth="1"/>
    <col min="5141" max="5141" width="2.25" style="547" customWidth="1"/>
    <col min="5142" max="5144" width="2.125" style="547" customWidth="1"/>
    <col min="5145" max="5145" width="2" style="547" customWidth="1"/>
    <col min="5146" max="5156" width="2.125" style="547" customWidth="1"/>
    <col min="5157" max="5157" width="2" style="547" customWidth="1"/>
    <col min="5158" max="5159" width="2.125" style="547" customWidth="1"/>
    <col min="5160" max="5160" width="2" style="547" customWidth="1"/>
    <col min="5161" max="5376" width="9" style="547"/>
    <col min="5377" max="5377" width="4.125" style="547" customWidth="1"/>
    <col min="5378" max="5378" width="1.875" style="547" customWidth="1"/>
    <col min="5379" max="5379" width="11.875" style="547" customWidth="1"/>
    <col min="5380" max="5380" width="4.125" style="547" customWidth="1"/>
    <col min="5381" max="5381" width="13.375" style="547" customWidth="1"/>
    <col min="5382" max="5390" width="2.125" style="547" customWidth="1"/>
    <col min="5391" max="5391" width="1.5" style="547" customWidth="1"/>
    <col min="5392" max="5392" width="4.5" style="547" customWidth="1"/>
    <col min="5393" max="5396" width="2.125" style="547" customWidth="1"/>
    <col min="5397" max="5397" width="2.25" style="547" customWidth="1"/>
    <col min="5398" max="5400" width="2.125" style="547" customWidth="1"/>
    <col min="5401" max="5401" width="2" style="547" customWidth="1"/>
    <col min="5402" max="5412" width="2.125" style="547" customWidth="1"/>
    <col min="5413" max="5413" width="2" style="547" customWidth="1"/>
    <col min="5414" max="5415" width="2.125" style="547" customWidth="1"/>
    <col min="5416" max="5416" width="2" style="547" customWidth="1"/>
    <col min="5417" max="5632" width="9" style="547"/>
    <col min="5633" max="5633" width="4.125" style="547" customWidth="1"/>
    <col min="5634" max="5634" width="1.875" style="547" customWidth="1"/>
    <col min="5635" max="5635" width="11.875" style="547" customWidth="1"/>
    <col min="5636" max="5636" width="4.125" style="547" customWidth="1"/>
    <col min="5637" max="5637" width="13.375" style="547" customWidth="1"/>
    <col min="5638" max="5646" width="2.125" style="547" customWidth="1"/>
    <col min="5647" max="5647" width="1.5" style="547" customWidth="1"/>
    <col min="5648" max="5648" width="4.5" style="547" customWidth="1"/>
    <col min="5649" max="5652" width="2.125" style="547" customWidth="1"/>
    <col min="5653" max="5653" width="2.25" style="547" customWidth="1"/>
    <col min="5654" max="5656" width="2.125" style="547" customWidth="1"/>
    <col min="5657" max="5657" width="2" style="547" customWidth="1"/>
    <col min="5658" max="5668" width="2.125" style="547" customWidth="1"/>
    <col min="5669" max="5669" width="2" style="547" customWidth="1"/>
    <col min="5670" max="5671" width="2.125" style="547" customWidth="1"/>
    <col min="5672" max="5672" width="2" style="547" customWidth="1"/>
    <col min="5673" max="5888" width="9" style="547"/>
    <col min="5889" max="5889" width="4.125" style="547" customWidth="1"/>
    <col min="5890" max="5890" width="1.875" style="547" customWidth="1"/>
    <col min="5891" max="5891" width="11.875" style="547" customWidth="1"/>
    <col min="5892" max="5892" width="4.125" style="547" customWidth="1"/>
    <col min="5893" max="5893" width="13.375" style="547" customWidth="1"/>
    <col min="5894" max="5902" width="2.125" style="547" customWidth="1"/>
    <col min="5903" max="5903" width="1.5" style="547" customWidth="1"/>
    <col min="5904" max="5904" width="4.5" style="547" customWidth="1"/>
    <col min="5905" max="5908" width="2.125" style="547" customWidth="1"/>
    <col min="5909" max="5909" width="2.25" style="547" customWidth="1"/>
    <col min="5910" max="5912" width="2.125" style="547" customWidth="1"/>
    <col min="5913" max="5913" width="2" style="547" customWidth="1"/>
    <col min="5914" max="5924" width="2.125" style="547" customWidth="1"/>
    <col min="5925" max="5925" width="2" style="547" customWidth="1"/>
    <col min="5926" max="5927" width="2.125" style="547" customWidth="1"/>
    <col min="5928" max="5928" width="2" style="547" customWidth="1"/>
    <col min="5929" max="6144" width="9" style="547"/>
    <col min="6145" max="6145" width="4.125" style="547" customWidth="1"/>
    <col min="6146" max="6146" width="1.875" style="547" customWidth="1"/>
    <col min="6147" max="6147" width="11.875" style="547" customWidth="1"/>
    <col min="6148" max="6148" width="4.125" style="547" customWidth="1"/>
    <col min="6149" max="6149" width="13.375" style="547" customWidth="1"/>
    <col min="6150" max="6158" width="2.125" style="547" customWidth="1"/>
    <col min="6159" max="6159" width="1.5" style="547" customWidth="1"/>
    <col min="6160" max="6160" width="4.5" style="547" customWidth="1"/>
    <col min="6161" max="6164" width="2.125" style="547" customWidth="1"/>
    <col min="6165" max="6165" width="2.25" style="547" customWidth="1"/>
    <col min="6166" max="6168" width="2.125" style="547" customWidth="1"/>
    <col min="6169" max="6169" width="2" style="547" customWidth="1"/>
    <col min="6170" max="6180" width="2.125" style="547" customWidth="1"/>
    <col min="6181" max="6181" width="2" style="547" customWidth="1"/>
    <col min="6182" max="6183" width="2.125" style="547" customWidth="1"/>
    <col min="6184" max="6184" width="2" style="547" customWidth="1"/>
    <col min="6185" max="6400" width="9" style="547"/>
    <col min="6401" max="6401" width="4.125" style="547" customWidth="1"/>
    <col min="6402" max="6402" width="1.875" style="547" customWidth="1"/>
    <col min="6403" max="6403" width="11.875" style="547" customWidth="1"/>
    <col min="6404" max="6404" width="4.125" style="547" customWidth="1"/>
    <col min="6405" max="6405" width="13.375" style="547" customWidth="1"/>
    <col min="6406" max="6414" width="2.125" style="547" customWidth="1"/>
    <col min="6415" max="6415" width="1.5" style="547" customWidth="1"/>
    <col min="6416" max="6416" width="4.5" style="547" customWidth="1"/>
    <col min="6417" max="6420" width="2.125" style="547" customWidth="1"/>
    <col min="6421" max="6421" width="2.25" style="547" customWidth="1"/>
    <col min="6422" max="6424" width="2.125" style="547" customWidth="1"/>
    <col min="6425" max="6425" width="2" style="547" customWidth="1"/>
    <col min="6426" max="6436" width="2.125" style="547" customWidth="1"/>
    <col min="6437" max="6437" width="2" style="547" customWidth="1"/>
    <col min="6438" max="6439" width="2.125" style="547" customWidth="1"/>
    <col min="6440" max="6440" width="2" style="547" customWidth="1"/>
    <col min="6441" max="6656" width="9" style="547"/>
    <col min="6657" max="6657" width="4.125" style="547" customWidth="1"/>
    <col min="6658" max="6658" width="1.875" style="547" customWidth="1"/>
    <col min="6659" max="6659" width="11.875" style="547" customWidth="1"/>
    <col min="6660" max="6660" width="4.125" style="547" customWidth="1"/>
    <col min="6661" max="6661" width="13.375" style="547" customWidth="1"/>
    <col min="6662" max="6670" width="2.125" style="547" customWidth="1"/>
    <col min="6671" max="6671" width="1.5" style="547" customWidth="1"/>
    <col min="6672" max="6672" width="4.5" style="547" customWidth="1"/>
    <col min="6673" max="6676" width="2.125" style="547" customWidth="1"/>
    <col min="6677" max="6677" width="2.25" style="547" customWidth="1"/>
    <col min="6678" max="6680" width="2.125" style="547" customWidth="1"/>
    <col min="6681" max="6681" width="2" style="547" customWidth="1"/>
    <col min="6682" max="6692" width="2.125" style="547" customWidth="1"/>
    <col min="6693" max="6693" width="2" style="547" customWidth="1"/>
    <col min="6694" max="6695" width="2.125" style="547" customWidth="1"/>
    <col min="6696" max="6696" width="2" style="547" customWidth="1"/>
    <col min="6697" max="6912" width="9" style="547"/>
    <col min="6913" max="6913" width="4.125" style="547" customWidth="1"/>
    <col min="6914" max="6914" width="1.875" style="547" customWidth="1"/>
    <col min="6915" max="6915" width="11.875" style="547" customWidth="1"/>
    <col min="6916" max="6916" width="4.125" style="547" customWidth="1"/>
    <col min="6917" max="6917" width="13.375" style="547" customWidth="1"/>
    <col min="6918" max="6926" width="2.125" style="547" customWidth="1"/>
    <col min="6927" max="6927" width="1.5" style="547" customWidth="1"/>
    <col min="6928" max="6928" width="4.5" style="547" customWidth="1"/>
    <col min="6929" max="6932" width="2.125" style="547" customWidth="1"/>
    <col min="6933" max="6933" width="2.25" style="547" customWidth="1"/>
    <col min="6934" max="6936" width="2.125" style="547" customWidth="1"/>
    <col min="6937" max="6937" width="2" style="547" customWidth="1"/>
    <col min="6938" max="6948" width="2.125" style="547" customWidth="1"/>
    <col min="6949" max="6949" width="2" style="547" customWidth="1"/>
    <col min="6950" max="6951" width="2.125" style="547" customWidth="1"/>
    <col min="6952" max="6952" width="2" style="547" customWidth="1"/>
    <col min="6953" max="7168" width="9" style="547"/>
    <col min="7169" max="7169" width="4.125" style="547" customWidth="1"/>
    <col min="7170" max="7170" width="1.875" style="547" customWidth="1"/>
    <col min="7171" max="7171" width="11.875" style="547" customWidth="1"/>
    <col min="7172" max="7172" width="4.125" style="547" customWidth="1"/>
    <col min="7173" max="7173" width="13.375" style="547" customWidth="1"/>
    <col min="7174" max="7182" width="2.125" style="547" customWidth="1"/>
    <col min="7183" max="7183" width="1.5" style="547" customWidth="1"/>
    <col min="7184" max="7184" width="4.5" style="547" customWidth="1"/>
    <col min="7185" max="7188" width="2.125" style="547" customWidth="1"/>
    <col min="7189" max="7189" width="2.25" style="547" customWidth="1"/>
    <col min="7190" max="7192" width="2.125" style="547" customWidth="1"/>
    <col min="7193" max="7193" width="2" style="547" customWidth="1"/>
    <col min="7194" max="7204" width="2.125" style="547" customWidth="1"/>
    <col min="7205" max="7205" width="2" style="547" customWidth="1"/>
    <col min="7206" max="7207" width="2.125" style="547" customWidth="1"/>
    <col min="7208" max="7208" width="2" style="547" customWidth="1"/>
    <col min="7209" max="7424" width="9" style="547"/>
    <col min="7425" max="7425" width="4.125" style="547" customWidth="1"/>
    <col min="7426" max="7426" width="1.875" style="547" customWidth="1"/>
    <col min="7427" max="7427" width="11.875" style="547" customWidth="1"/>
    <col min="7428" max="7428" width="4.125" style="547" customWidth="1"/>
    <col min="7429" max="7429" width="13.375" style="547" customWidth="1"/>
    <col min="7430" max="7438" width="2.125" style="547" customWidth="1"/>
    <col min="7439" max="7439" width="1.5" style="547" customWidth="1"/>
    <col min="7440" max="7440" width="4.5" style="547" customWidth="1"/>
    <col min="7441" max="7444" width="2.125" style="547" customWidth="1"/>
    <col min="7445" max="7445" width="2.25" style="547" customWidth="1"/>
    <col min="7446" max="7448" width="2.125" style="547" customWidth="1"/>
    <col min="7449" max="7449" width="2" style="547" customWidth="1"/>
    <col min="7450" max="7460" width="2.125" style="547" customWidth="1"/>
    <col min="7461" max="7461" width="2" style="547" customWidth="1"/>
    <col min="7462" max="7463" width="2.125" style="547" customWidth="1"/>
    <col min="7464" max="7464" width="2" style="547" customWidth="1"/>
    <col min="7465" max="7680" width="9" style="547"/>
    <col min="7681" max="7681" width="4.125" style="547" customWidth="1"/>
    <col min="7682" max="7682" width="1.875" style="547" customWidth="1"/>
    <col min="7683" max="7683" width="11.875" style="547" customWidth="1"/>
    <col min="7684" max="7684" width="4.125" style="547" customWidth="1"/>
    <col min="7685" max="7685" width="13.375" style="547" customWidth="1"/>
    <col min="7686" max="7694" width="2.125" style="547" customWidth="1"/>
    <col min="7695" max="7695" width="1.5" style="547" customWidth="1"/>
    <col min="7696" max="7696" width="4.5" style="547" customWidth="1"/>
    <col min="7697" max="7700" width="2.125" style="547" customWidth="1"/>
    <col min="7701" max="7701" width="2.25" style="547" customWidth="1"/>
    <col min="7702" max="7704" width="2.125" style="547" customWidth="1"/>
    <col min="7705" max="7705" width="2" style="547" customWidth="1"/>
    <col min="7706" max="7716" width="2.125" style="547" customWidth="1"/>
    <col min="7717" max="7717" width="2" style="547" customWidth="1"/>
    <col min="7718" max="7719" width="2.125" style="547" customWidth="1"/>
    <col min="7720" max="7720" width="2" style="547" customWidth="1"/>
    <col min="7721" max="7936" width="9" style="547"/>
    <col min="7937" max="7937" width="4.125" style="547" customWidth="1"/>
    <col min="7938" max="7938" width="1.875" style="547" customWidth="1"/>
    <col min="7939" max="7939" width="11.875" style="547" customWidth="1"/>
    <col min="7940" max="7940" width="4.125" style="547" customWidth="1"/>
    <col min="7941" max="7941" width="13.375" style="547" customWidth="1"/>
    <col min="7942" max="7950" width="2.125" style="547" customWidth="1"/>
    <col min="7951" max="7951" width="1.5" style="547" customWidth="1"/>
    <col min="7952" max="7952" width="4.5" style="547" customWidth="1"/>
    <col min="7953" max="7956" width="2.125" style="547" customWidth="1"/>
    <col min="7957" max="7957" width="2.25" style="547" customWidth="1"/>
    <col min="7958" max="7960" width="2.125" style="547" customWidth="1"/>
    <col min="7961" max="7961" width="2" style="547" customWidth="1"/>
    <col min="7962" max="7972" width="2.125" style="547" customWidth="1"/>
    <col min="7973" max="7973" width="2" style="547" customWidth="1"/>
    <col min="7974" max="7975" width="2.125" style="547" customWidth="1"/>
    <col min="7976" max="7976" width="2" style="547" customWidth="1"/>
    <col min="7977" max="8192" width="9" style="547"/>
    <col min="8193" max="8193" width="4.125" style="547" customWidth="1"/>
    <col min="8194" max="8194" width="1.875" style="547" customWidth="1"/>
    <col min="8195" max="8195" width="11.875" style="547" customWidth="1"/>
    <col min="8196" max="8196" width="4.125" style="547" customWidth="1"/>
    <col min="8197" max="8197" width="13.375" style="547" customWidth="1"/>
    <col min="8198" max="8206" width="2.125" style="547" customWidth="1"/>
    <col min="8207" max="8207" width="1.5" style="547" customWidth="1"/>
    <col min="8208" max="8208" width="4.5" style="547" customWidth="1"/>
    <col min="8209" max="8212" width="2.125" style="547" customWidth="1"/>
    <col min="8213" max="8213" width="2.25" style="547" customWidth="1"/>
    <col min="8214" max="8216" width="2.125" style="547" customWidth="1"/>
    <col min="8217" max="8217" width="2" style="547" customWidth="1"/>
    <col min="8218" max="8228" width="2.125" style="547" customWidth="1"/>
    <col min="8229" max="8229" width="2" style="547" customWidth="1"/>
    <col min="8230" max="8231" width="2.125" style="547" customWidth="1"/>
    <col min="8232" max="8232" width="2" style="547" customWidth="1"/>
    <col min="8233" max="8448" width="9" style="547"/>
    <col min="8449" max="8449" width="4.125" style="547" customWidth="1"/>
    <col min="8450" max="8450" width="1.875" style="547" customWidth="1"/>
    <col min="8451" max="8451" width="11.875" style="547" customWidth="1"/>
    <col min="8452" max="8452" width="4.125" style="547" customWidth="1"/>
    <col min="8453" max="8453" width="13.375" style="547" customWidth="1"/>
    <col min="8454" max="8462" width="2.125" style="547" customWidth="1"/>
    <col min="8463" max="8463" width="1.5" style="547" customWidth="1"/>
    <col min="8464" max="8464" width="4.5" style="547" customWidth="1"/>
    <col min="8465" max="8468" width="2.125" style="547" customWidth="1"/>
    <col min="8469" max="8469" width="2.25" style="547" customWidth="1"/>
    <col min="8470" max="8472" width="2.125" style="547" customWidth="1"/>
    <col min="8473" max="8473" width="2" style="547" customWidth="1"/>
    <col min="8474" max="8484" width="2.125" style="547" customWidth="1"/>
    <col min="8485" max="8485" width="2" style="547" customWidth="1"/>
    <col min="8486" max="8487" width="2.125" style="547" customWidth="1"/>
    <col min="8488" max="8488" width="2" style="547" customWidth="1"/>
    <col min="8489" max="8704" width="9" style="547"/>
    <col min="8705" max="8705" width="4.125" style="547" customWidth="1"/>
    <col min="8706" max="8706" width="1.875" style="547" customWidth="1"/>
    <col min="8707" max="8707" width="11.875" style="547" customWidth="1"/>
    <col min="8708" max="8708" width="4.125" style="547" customWidth="1"/>
    <col min="8709" max="8709" width="13.375" style="547" customWidth="1"/>
    <col min="8710" max="8718" width="2.125" style="547" customWidth="1"/>
    <col min="8719" max="8719" width="1.5" style="547" customWidth="1"/>
    <col min="8720" max="8720" width="4.5" style="547" customWidth="1"/>
    <col min="8721" max="8724" width="2.125" style="547" customWidth="1"/>
    <col min="8725" max="8725" width="2.25" style="547" customWidth="1"/>
    <col min="8726" max="8728" width="2.125" style="547" customWidth="1"/>
    <col min="8729" max="8729" width="2" style="547" customWidth="1"/>
    <col min="8730" max="8740" width="2.125" style="547" customWidth="1"/>
    <col min="8741" max="8741" width="2" style="547" customWidth="1"/>
    <col min="8742" max="8743" width="2.125" style="547" customWidth="1"/>
    <col min="8744" max="8744" width="2" style="547" customWidth="1"/>
    <col min="8745" max="8960" width="9" style="547"/>
    <col min="8961" max="8961" width="4.125" style="547" customWidth="1"/>
    <col min="8962" max="8962" width="1.875" style="547" customWidth="1"/>
    <col min="8963" max="8963" width="11.875" style="547" customWidth="1"/>
    <col min="8964" max="8964" width="4.125" style="547" customWidth="1"/>
    <col min="8965" max="8965" width="13.375" style="547" customWidth="1"/>
    <col min="8966" max="8974" width="2.125" style="547" customWidth="1"/>
    <col min="8975" max="8975" width="1.5" style="547" customWidth="1"/>
    <col min="8976" max="8976" width="4.5" style="547" customWidth="1"/>
    <col min="8977" max="8980" width="2.125" style="547" customWidth="1"/>
    <col min="8981" max="8981" width="2.25" style="547" customWidth="1"/>
    <col min="8982" max="8984" width="2.125" style="547" customWidth="1"/>
    <col min="8985" max="8985" width="2" style="547" customWidth="1"/>
    <col min="8986" max="8996" width="2.125" style="547" customWidth="1"/>
    <col min="8997" max="8997" width="2" style="547" customWidth="1"/>
    <col min="8998" max="8999" width="2.125" style="547" customWidth="1"/>
    <col min="9000" max="9000" width="2" style="547" customWidth="1"/>
    <col min="9001" max="9216" width="9" style="547"/>
    <col min="9217" max="9217" width="4.125" style="547" customWidth="1"/>
    <col min="9218" max="9218" width="1.875" style="547" customWidth="1"/>
    <col min="9219" max="9219" width="11.875" style="547" customWidth="1"/>
    <col min="9220" max="9220" width="4.125" style="547" customWidth="1"/>
    <col min="9221" max="9221" width="13.375" style="547" customWidth="1"/>
    <col min="9222" max="9230" width="2.125" style="547" customWidth="1"/>
    <col min="9231" max="9231" width="1.5" style="547" customWidth="1"/>
    <col min="9232" max="9232" width="4.5" style="547" customWidth="1"/>
    <col min="9233" max="9236" width="2.125" style="547" customWidth="1"/>
    <col min="9237" max="9237" width="2.25" style="547" customWidth="1"/>
    <col min="9238" max="9240" width="2.125" style="547" customWidth="1"/>
    <col min="9241" max="9241" width="2" style="547" customWidth="1"/>
    <col min="9242" max="9252" width="2.125" style="547" customWidth="1"/>
    <col min="9253" max="9253" width="2" style="547" customWidth="1"/>
    <col min="9254" max="9255" width="2.125" style="547" customWidth="1"/>
    <col min="9256" max="9256" width="2" style="547" customWidth="1"/>
    <col min="9257" max="9472" width="9" style="547"/>
    <col min="9473" max="9473" width="4.125" style="547" customWidth="1"/>
    <col min="9474" max="9474" width="1.875" style="547" customWidth="1"/>
    <col min="9475" max="9475" width="11.875" style="547" customWidth="1"/>
    <col min="9476" max="9476" width="4.125" style="547" customWidth="1"/>
    <col min="9477" max="9477" width="13.375" style="547" customWidth="1"/>
    <col min="9478" max="9486" width="2.125" style="547" customWidth="1"/>
    <col min="9487" max="9487" width="1.5" style="547" customWidth="1"/>
    <col min="9488" max="9488" width="4.5" style="547" customWidth="1"/>
    <col min="9489" max="9492" width="2.125" style="547" customWidth="1"/>
    <col min="9493" max="9493" width="2.25" style="547" customWidth="1"/>
    <col min="9494" max="9496" width="2.125" style="547" customWidth="1"/>
    <col min="9497" max="9497" width="2" style="547" customWidth="1"/>
    <col min="9498" max="9508" width="2.125" style="547" customWidth="1"/>
    <col min="9509" max="9509" width="2" style="547" customWidth="1"/>
    <col min="9510" max="9511" width="2.125" style="547" customWidth="1"/>
    <col min="9512" max="9512" width="2" style="547" customWidth="1"/>
    <col min="9513" max="9728" width="9" style="547"/>
    <col min="9729" max="9729" width="4.125" style="547" customWidth="1"/>
    <col min="9730" max="9730" width="1.875" style="547" customWidth="1"/>
    <col min="9731" max="9731" width="11.875" style="547" customWidth="1"/>
    <col min="9732" max="9732" width="4.125" style="547" customWidth="1"/>
    <col min="9733" max="9733" width="13.375" style="547" customWidth="1"/>
    <col min="9734" max="9742" width="2.125" style="547" customWidth="1"/>
    <col min="9743" max="9743" width="1.5" style="547" customWidth="1"/>
    <col min="9744" max="9744" width="4.5" style="547" customWidth="1"/>
    <col min="9745" max="9748" width="2.125" style="547" customWidth="1"/>
    <col min="9749" max="9749" width="2.25" style="547" customWidth="1"/>
    <col min="9750" max="9752" width="2.125" style="547" customWidth="1"/>
    <col min="9753" max="9753" width="2" style="547" customWidth="1"/>
    <col min="9754" max="9764" width="2.125" style="547" customWidth="1"/>
    <col min="9765" max="9765" width="2" style="547" customWidth="1"/>
    <col min="9766" max="9767" width="2.125" style="547" customWidth="1"/>
    <col min="9768" max="9768" width="2" style="547" customWidth="1"/>
    <col min="9769" max="9984" width="9" style="547"/>
    <col min="9985" max="9985" width="4.125" style="547" customWidth="1"/>
    <col min="9986" max="9986" width="1.875" style="547" customWidth="1"/>
    <col min="9987" max="9987" width="11.875" style="547" customWidth="1"/>
    <col min="9988" max="9988" width="4.125" style="547" customWidth="1"/>
    <col min="9989" max="9989" width="13.375" style="547" customWidth="1"/>
    <col min="9990" max="9998" width="2.125" style="547" customWidth="1"/>
    <col min="9999" max="9999" width="1.5" style="547" customWidth="1"/>
    <col min="10000" max="10000" width="4.5" style="547" customWidth="1"/>
    <col min="10001" max="10004" width="2.125" style="547" customWidth="1"/>
    <col min="10005" max="10005" width="2.25" style="547" customWidth="1"/>
    <col min="10006" max="10008" width="2.125" style="547" customWidth="1"/>
    <col min="10009" max="10009" width="2" style="547" customWidth="1"/>
    <col min="10010" max="10020" width="2.125" style="547" customWidth="1"/>
    <col min="10021" max="10021" width="2" style="547" customWidth="1"/>
    <col min="10022" max="10023" width="2.125" style="547" customWidth="1"/>
    <col min="10024" max="10024" width="2" style="547" customWidth="1"/>
    <col min="10025" max="10240" width="9" style="547"/>
    <col min="10241" max="10241" width="4.125" style="547" customWidth="1"/>
    <col min="10242" max="10242" width="1.875" style="547" customWidth="1"/>
    <col min="10243" max="10243" width="11.875" style="547" customWidth="1"/>
    <col min="10244" max="10244" width="4.125" style="547" customWidth="1"/>
    <col min="10245" max="10245" width="13.375" style="547" customWidth="1"/>
    <col min="10246" max="10254" width="2.125" style="547" customWidth="1"/>
    <col min="10255" max="10255" width="1.5" style="547" customWidth="1"/>
    <col min="10256" max="10256" width="4.5" style="547" customWidth="1"/>
    <col min="10257" max="10260" width="2.125" style="547" customWidth="1"/>
    <col min="10261" max="10261" width="2.25" style="547" customWidth="1"/>
    <col min="10262" max="10264" width="2.125" style="547" customWidth="1"/>
    <col min="10265" max="10265" width="2" style="547" customWidth="1"/>
    <col min="10266" max="10276" width="2.125" style="547" customWidth="1"/>
    <col min="10277" max="10277" width="2" style="547" customWidth="1"/>
    <col min="10278" max="10279" width="2.125" style="547" customWidth="1"/>
    <col min="10280" max="10280" width="2" style="547" customWidth="1"/>
    <col min="10281" max="10496" width="9" style="547"/>
    <col min="10497" max="10497" width="4.125" style="547" customWidth="1"/>
    <col min="10498" max="10498" width="1.875" style="547" customWidth="1"/>
    <col min="10499" max="10499" width="11.875" style="547" customWidth="1"/>
    <col min="10500" max="10500" width="4.125" style="547" customWidth="1"/>
    <col min="10501" max="10501" width="13.375" style="547" customWidth="1"/>
    <col min="10502" max="10510" width="2.125" style="547" customWidth="1"/>
    <col min="10511" max="10511" width="1.5" style="547" customWidth="1"/>
    <col min="10512" max="10512" width="4.5" style="547" customWidth="1"/>
    <col min="10513" max="10516" width="2.125" style="547" customWidth="1"/>
    <col min="10517" max="10517" width="2.25" style="547" customWidth="1"/>
    <col min="10518" max="10520" width="2.125" style="547" customWidth="1"/>
    <col min="10521" max="10521" width="2" style="547" customWidth="1"/>
    <col min="10522" max="10532" width="2.125" style="547" customWidth="1"/>
    <col min="10533" max="10533" width="2" style="547" customWidth="1"/>
    <col min="10534" max="10535" width="2.125" style="547" customWidth="1"/>
    <col min="10536" max="10536" width="2" style="547" customWidth="1"/>
    <col min="10537" max="10752" width="9" style="547"/>
    <col min="10753" max="10753" width="4.125" style="547" customWidth="1"/>
    <col min="10754" max="10754" width="1.875" style="547" customWidth="1"/>
    <col min="10755" max="10755" width="11.875" style="547" customWidth="1"/>
    <col min="10756" max="10756" width="4.125" style="547" customWidth="1"/>
    <col min="10757" max="10757" width="13.375" style="547" customWidth="1"/>
    <col min="10758" max="10766" width="2.125" style="547" customWidth="1"/>
    <col min="10767" max="10767" width="1.5" style="547" customWidth="1"/>
    <col min="10768" max="10768" width="4.5" style="547" customWidth="1"/>
    <col min="10769" max="10772" width="2.125" style="547" customWidth="1"/>
    <col min="10773" max="10773" width="2.25" style="547" customWidth="1"/>
    <col min="10774" max="10776" width="2.125" style="547" customWidth="1"/>
    <col min="10777" max="10777" width="2" style="547" customWidth="1"/>
    <col min="10778" max="10788" width="2.125" style="547" customWidth="1"/>
    <col min="10789" max="10789" width="2" style="547" customWidth="1"/>
    <col min="10790" max="10791" width="2.125" style="547" customWidth="1"/>
    <col min="10792" max="10792" width="2" style="547" customWidth="1"/>
    <col min="10793" max="11008" width="9" style="547"/>
    <col min="11009" max="11009" width="4.125" style="547" customWidth="1"/>
    <col min="11010" max="11010" width="1.875" style="547" customWidth="1"/>
    <col min="11011" max="11011" width="11.875" style="547" customWidth="1"/>
    <col min="11012" max="11012" width="4.125" style="547" customWidth="1"/>
    <col min="11013" max="11013" width="13.375" style="547" customWidth="1"/>
    <col min="11014" max="11022" width="2.125" style="547" customWidth="1"/>
    <col min="11023" max="11023" width="1.5" style="547" customWidth="1"/>
    <col min="11024" max="11024" width="4.5" style="547" customWidth="1"/>
    <col min="11025" max="11028" width="2.125" style="547" customWidth="1"/>
    <col min="11029" max="11029" width="2.25" style="547" customWidth="1"/>
    <col min="11030" max="11032" width="2.125" style="547" customWidth="1"/>
    <col min="11033" max="11033" width="2" style="547" customWidth="1"/>
    <col min="11034" max="11044" width="2.125" style="547" customWidth="1"/>
    <col min="11045" max="11045" width="2" style="547" customWidth="1"/>
    <col min="11046" max="11047" width="2.125" style="547" customWidth="1"/>
    <col min="11048" max="11048" width="2" style="547" customWidth="1"/>
    <col min="11049" max="11264" width="9" style="547"/>
    <col min="11265" max="11265" width="4.125" style="547" customWidth="1"/>
    <col min="11266" max="11266" width="1.875" style="547" customWidth="1"/>
    <col min="11267" max="11267" width="11.875" style="547" customWidth="1"/>
    <col min="11268" max="11268" width="4.125" style="547" customWidth="1"/>
    <col min="11269" max="11269" width="13.375" style="547" customWidth="1"/>
    <col min="11270" max="11278" width="2.125" style="547" customWidth="1"/>
    <col min="11279" max="11279" width="1.5" style="547" customWidth="1"/>
    <col min="11280" max="11280" width="4.5" style="547" customWidth="1"/>
    <col min="11281" max="11284" width="2.125" style="547" customWidth="1"/>
    <col min="11285" max="11285" width="2.25" style="547" customWidth="1"/>
    <col min="11286" max="11288" width="2.125" style="547" customWidth="1"/>
    <col min="11289" max="11289" width="2" style="547" customWidth="1"/>
    <col min="11290" max="11300" width="2.125" style="547" customWidth="1"/>
    <col min="11301" max="11301" width="2" style="547" customWidth="1"/>
    <col min="11302" max="11303" width="2.125" style="547" customWidth="1"/>
    <col min="11304" max="11304" width="2" style="547" customWidth="1"/>
    <col min="11305" max="11520" width="9" style="547"/>
    <col min="11521" max="11521" width="4.125" style="547" customWidth="1"/>
    <col min="11522" max="11522" width="1.875" style="547" customWidth="1"/>
    <col min="11523" max="11523" width="11.875" style="547" customWidth="1"/>
    <col min="11524" max="11524" width="4.125" style="547" customWidth="1"/>
    <col min="11525" max="11525" width="13.375" style="547" customWidth="1"/>
    <col min="11526" max="11534" width="2.125" style="547" customWidth="1"/>
    <col min="11535" max="11535" width="1.5" style="547" customWidth="1"/>
    <col min="11536" max="11536" width="4.5" style="547" customWidth="1"/>
    <col min="11537" max="11540" width="2.125" style="547" customWidth="1"/>
    <col min="11541" max="11541" width="2.25" style="547" customWidth="1"/>
    <col min="11542" max="11544" width="2.125" style="547" customWidth="1"/>
    <col min="11545" max="11545" width="2" style="547" customWidth="1"/>
    <col min="11546" max="11556" width="2.125" style="547" customWidth="1"/>
    <col min="11557" max="11557" width="2" style="547" customWidth="1"/>
    <col min="11558" max="11559" width="2.125" style="547" customWidth="1"/>
    <col min="11560" max="11560" width="2" style="547" customWidth="1"/>
    <col min="11561" max="11776" width="9" style="547"/>
    <col min="11777" max="11777" width="4.125" style="547" customWidth="1"/>
    <col min="11778" max="11778" width="1.875" style="547" customWidth="1"/>
    <col min="11779" max="11779" width="11.875" style="547" customWidth="1"/>
    <col min="11780" max="11780" width="4.125" style="547" customWidth="1"/>
    <col min="11781" max="11781" width="13.375" style="547" customWidth="1"/>
    <col min="11782" max="11790" width="2.125" style="547" customWidth="1"/>
    <col min="11791" max="11791" width="1.5" style="547" customWidth="1"/>
    <col min="11792" max="11792" width="4.5" style="547" customWidth="1"/>
    <col min="11793" max="11796" width="2.125" style="547" customWidth="1"/>
    <col min="11797" max="11797" width="2.25" style="547" customWidth="1"/>
    <col min="11798" max="11800" width="2.125" style="547" customWidth="1"/>
    <col min="11801" max="11801" width="2" style="547" customWidth="1"/>
    <col min="11802" max="11812" width="2.125" style="547" customWidth="1"/>
    <col min="11813" max="11813" width="2" style="547" customWidth="1"/>
    <col min="11814" max="11815" width="2.125" style="547" customWidth="1"/>
    <col min="11816" max="11816" width="2" style="547" customWidth="1"/>
    <col min="11817" max="12032" width="9" style="547"/>
    <col min="12033" max="12033" width="4.125" style="547" customWidth="1"/>
    <col min="12034" max="12034" width="1.875" style="547" customWidth="1"/>
    <col min="12035" max="12035" width="11.875" style="547" customWidth="1"/>
    <col min="12036" max="12036" width="4.125" style="547" customWidth="1"/>
    <col min="12037" max="12037" width="13.375" style="547" customWidth="1"/>
    <col min="12038" max="12046" width="2.125" style="547" customWidth="1"/>
    <col min="12047" max="12047" width="1.5" style="547" customWidth="1"/>
    <col min="12048" max="12048" width="4.5" style="547" customWidth="1"/>
    <col min="12049" max="12052" width="2.125" style="547" customWidth="1"/>
    <col min="12053" max="12053" width="2.25" style="547" customWidth="1"/>
    <col min="12054" max="12056" width="2.125" style="547" customWidth="1"/>
    <col min="12057" max="12057" width="2" style="547" customWidth="1"/>
    <col min="12058" max="12068" width="2.125" style="547" customWidth="1"/>
    <col min="12069" max="12069" width="2" style="547" customWidth="1"/>
    <col min="12070" max="12071" width="2.125" style="547" customWidth="1"/>
    <col min="12072" max="12072" width="2" style="547" customWidth="1"/>
    <col min="12073" max="12288" width="9" style="547"/>
    <col min="12289" max="12289" width="4.125" style="547" customWidth="1"/>
    <col min="12290" max="12290" width="1.875" style="547" customWidth="1"/>
    <col min="12291" max="12291" width="11.875" style="547" customWidth="1"/>
    <col min="12292" max="12292" width="4.125" style="547" customWidth="1"/>
    <col min="12293" max="12293" width="13.375" style="547" customWidth="1"/>
    <col min="12294" max="12302" width="2.125" style="547" customWidth="1"/>
    <col min="12303" max="12303" width="1.5" style="547" customWidth="1"/>
    <col min="12304" max="12304" width="4.5" style="547" customWidth="1"/>
    <col min="12305" max="12308" width="2.125" style="547" customWidth="1"/>
    <col min="12309" max="12309" width="2.25" style="547" customWidth="1"/>
    <col min="12310" max="12312" width="2.125" style="547" customWidth="1"/>
    <col min="12313" max="12313" width="2" style="547" customWidth="1"/>
    <col min="12314" max="12324" width="2.125" style="547" customWidth="1"/>
    <col min="12325" max="12325" width="2" style="547" customWidth="1"/>
    <col min="12326" max="12327" width="2.125" style="547" customWidth="1"/>
    <col min="12328" max="12328" width="2" style="547" customWidth="1"/>
    <col min="12329" max="12544" width="9" style="547"/>
    <col min="12545" max="12545" width="4.125" style="547" customWidth="1"/>
    <col min="12546" max="12546" width="1.875" style="547" customWidth="1"/>
    <col min="12547" max="12547" width="11.875" style="547" customWidth="1"/>
    <col min="12548" max="12548" width="4.125" style="547" customWidth="1"/>
    <col min="12549" max="12549" width="13.375" style="547" customWidth="1"/>
    <col min="12550" max="12558" width="2.125" style="547" customWidth="1"/>
    <col min="12559" max="12559" width="1.5" style="547" customWidth="1"/>
    <col min="12560" max="12560" width="4.5" style="547" customWidth="1"/>
    <col min="12561" max="12564" width="2.125" style="547" customWidth="1"/>
    <col min="12565" max="12565" width="2.25" style="547" customWidth="1"/>
    <col min="12566" max="12568" width="2.125" style="547" customWidth="1"/>
    <col min="12569" max="12569" width="2" style="547" customWidth="1"/>
    <col min="12570" max="12580" width="2.125" style="547" customWidth="1"/>
    <col min="12581" max="12581" width="2" style="547" customWidth="1"/>
    <col min="12582" max="12583" width="2.125" style="547" customWidth="1"/>
    <col min="12584" max="12584" width="2" style="547" customWidth="1"/>
    <col min="12585" max="12800" width="9" style="547"/>
    <col min="12801" max="12801" width="4.125" style="547" customWidth="1"/>
    <col min="12802" max="12802" width="1.875" style="547" customWidth="1"/>
    <col min="12803" max="12803" width="11.875" style="547" customWidth="1"/>
    <col min="12804" max="12804" width="4.125" style="547" customWidth="1"/>
    <col min="12805" max="12805" width="13.375" style="547" customWidth="1"/>
    <col min="12806" max="12814" width="2.125" style="547" customWidth="1"/>
    <col min="12815" max="12815" width="1.5" style="547" customWidth="1"/>
    <col min="12816" max="12816" width="4.5" style="547" customWidth="1"/>
    <col min="12817" max="12820" width="2.125" style="547" customWidth="1"/>
    <col min="12821" max="12821" width="2.25" style="547" customWidth="1"/>
    <col min="12822" max="12824" width="2.125" style="547" customWidth="1"/>
    <col min="12825" max="12825" width="2" style="547" customWidth="1"/>
    <col min="12826" max="12836" width="2.125" style="547" customWidth="1"/>
    <col min="12837" max="12837" width="2" style="547" customWidth="1"/>
    <col min="12838" max="12839" width="2.125" style="547" customWidth="1"/>
    <col min="12840" max="12840" width="2" style="547" customWidth="1"/>
    <col min="12841" max="13056" width="9" style="547"/>
    <col min="13057" max="13057" width="4.125" style="547" customWidth="1"/>
    <col min="13058" max="13058" width="1.875" style="547" customWidth="1"/>
    <col min="13059" max="13059" width="11.875" style="547" customWidth="1"/>
    <col min="13060" max="13060" width="4.125" style="547" customWidth="1"/>
    <col min="13061" max="13061" width="13.375" style="547" customWidth="1"/>
    <col min="13062" max="13070" width="2.125" style="547" customWidth="1"/>
    <col min="13071" max="13071" width="1.5" style="547" customWidth="1"/>
    <col min="13072" max="13072" width="4.5" style="547" customWidth="1"/>
    <col min="13073" max="13076" width="2.125" style="547" customWidth="1"/>
    <col min="13077" max="13077" width="2.25" style="547" customWidth="1"/>
    <col min="13078" max="13080" width="2.125" style="547" customWidth="1"/>
    <col min="13081" max="13081" width="2" style="547" customWidth="1"/>
    <col min="13082" max="13092" width="2.125" style="547" customWidth="1"/>
    <col min="13093" max="13093" width="2" style="547" customWidth="1"/>
    <col min="13094" max="13095" width="2.125" style="547" customWidth="1"/>
    <col min="13096" max="13096" width="2" style="547" customWidth="1"/>
    <col min="13097" max="13312" width="9" style="547"/>
    <col min="13313" max="13313" width="4.125" style="547" customWidth="1"/>
    <col min="13314" max="13314" width="1.875" style="547" customWidth="1"/>
    <col min="13315" max="13315" width="11.875" style="547" customWidth="1"/>
    <col min="13316" max="13316" width="4.125" style="547" customWidth="1"/>
    <col min="13317" max="13317" width="13.375" style="547" customWidth="1"/>
    <col min="13318" max="13326" width="2.125" style="547" customWidth="1"/>
    <col min="13327" max="13327" width="1.5" style="547" customWidth="1"/>
    <col min="13328" max="13328" width="4.5" style="547" customWidth="1"/>
    <col min="13329" max="13332" width="2.125" style="547" customWidth="1"/>
    <col min="13333" max="13333" width="2.25" style="547" customWidth="1"/>
    <col min="13334" max="13336" width="2.125" style="547" customWidth="1"/>
    <col min="13337" max="13337" width="2" style="547" customWidth="1"/>
    <col min="13338" max="13348" width="2.125" style="547" customWidth="1"/>
    <col min="13349" max="13349" width="2" style="547" customWidth="1"/>
    <col min="13350" max="13351" width="2.125" style="547" customWidth="1"/>
    <col min="13352" max="13352" width="2" style="547" customWidth="1"/>
    <col min="13353" max="13568" width="9" style="547"/>
    <col min="13569" max="13569" width="4.125" style="547" customWidth="1"/>
    <col min="13570" max="13570" width="1.875" style="547" customWidth="1"/>
    <col min="13571" max="13571" width="11.875" style="547" customWidth="1"/>
    <col min="13572" max="13572" width="4.125" style="547" customWidth="1"/>
    <col min="13573" max="13573" width="13.375" style="547" customWidth="1"/>
    <col min="13574" max="13582" width="2.125" style="547" customWidth="1"/>
    <col min="13583" max="13583" width="1.5" style="547" customWidth="1"/>
    <col min="13584" max="13584" width="4.5" style="547" customWidth="1"/>
    <col min="13585" max="13588" width="2.125" style="547" customWidth="1"/>
    <col min="13589" max="13589" width="2.25" style="547" customWidth="1"/>
    <col min="13590" max="13592" width="2.125" style="547" customWidth="1"/>
    <col min="13593" max="13593" width="2" style="547" customWidth="1"/>
    <col min="13594" max="13604" width="2.125" style="547" customWidth="1"/>
    <col min="13605" max="13605" width="2" style="547" customWidth="1"/>
    <col min="13606" max="13607" width="2.125" style="547" customWidth="1"/>
    <col min="13608" max="13608" width="2" style="547" customWidth="1"/>
    <col min="13609" max="13824" width="9" style="547"/>
    <col min="13825" max="13825" width="4.125" style="547" customWidth="1"/>
    <col min="13826" max="13826" width="1.875" style="547" customWidth="1"/>
    <col min="13827" max="13827" width="11.875" style="547" customWidth="1"/>
    <col min="13828" max="13828" width="4.125" style="547" customWidth="1"/>
    <col min="13829" max="13829" width="13.375" style="547" customWidth="1"/>
    <col min="13830" max="13838" width="2.125" style="547" customWidth="1"/>
    <col min="13839" max="13839" width="1.5" style="547" customWidth="1"/>
    <col min="13840" max="13840" width="4.5" style="547" customWidth="1"/>
    <col min="13841" max="13844" width="2.125" style="547" customWidth="1"/>
    <col min="13845" max="13845" width="2.25" style="547" customWidth="1"/>
    <col min="13846" max="13848" width="2.125" style="547" customWidth="1"/>
    <col min="13849" max="13849" width="2" style="547" customWidth="1"/>
    <col min="13850" max="13860" width="2.125" style="547" customWidth="1"/>
    <col min="13861" max="13861" width="2" style="547" customWidth="1"/>
    <col min="13862" max="13863" width="2.125" style="547" customWidth="1"/>
    <col min="13864" max="13864" width="2" style="547" customWidth="1"/>
    <col min="13865" max="14080" width="9" style="547"/>
    <col min="14081" max="14081" width="4.125" style="547" customWidth="1"/>
    <col min="14082" max="14082" width="1.875" style="547" customWidth="1"/>
    <col min="14083" max="14083" width="11.875" style="547" customWidth="1"/>
    <col min="14084" max="14084" width="4.125" style="547" customWidth="1"/>
    <col min="14085" max="14085" width="13.375" style="547" customWidth="1"/>
    <col min="14086" max="14094" width="2.125" style="547" customWidth="1"/>
    <col min="14095" max="14095" width="1.5" style="547" customWidth="1"/>
    <col min="14096" max="14096" width="4.5" style="547" customWidth="1"/>
    <col min="14097" max="14100" width="2.125" style="547" customWidth="1"/>
    <col min="14101" max="14101" width="2.25" style="547" customWidth="1"/>
    <col min="14102" max="14104" width="2.125" style="547" customWidth="1"/>
    <col min="14105" max="14105" width="2" style="547" customWidth="1"/>
    <col min="14106" max="14116" width="2.125" style="547" customWidth="1"/>
    <col min="14117" max="14117" width="2" style="547" customWidth="1"/>
    <col min="14118" max="14119" width="2.125" style="547" customWidth="1"/>
    <col min="14120" max="14120" width="2" style="547" customWidth="1"/>
    <col min="14121" max="14336" width="9" style="547"/>
    <col min="14337" max="14337" width="4.125" style="547" customWidth="1"/>
    <col min="14338" max="14338" width="1.875" style="547" customWidth="1"/>
    <col min="14339" max="14339" width="11.875" style="547" customWidth="1"/>
    <col min="14340" max="14340" width="4.125" style="547" customWidth="1"/>
    <col min="14341" max="14341" width="13.375" style="547" customWidth="1"/>
    <col min="14342" max="14350" width="2.125" style="547" customWidth="1"/>
    <col min="14351" max="14351" width="1.5" style="547" customWidth="1"/>
    <col min="14352" max="14352" width="4.5" style="547" customWidth="1"/>
    <col min="14353" max="14356" width="2.125" style="547" customWidth="1"/>
    <col min="14357" max="14357" width="2.25" style="547" customWidth="1"/>
    <col min="14358" max="14360" width="2.125" style="547" customWidth="1"/>
    <col min="14361" max="14361" width="2" style="547" customWidth="1"/>
    <col min="14362" max="14372" width="2.125" style="547" customWidth="1"/>
    <col min="14373" max="14373" width="2" style="547" customWidth="1"/>
    <col min="14374" max="14375" width="2.125" style="547" customWidth="1"/>
    <col min="14376" max="14376" width="2" style="547" customWidth="1"/>
    <col min="14377" max="14592" width="9" style="547"/>
    <col min="14593" max="14593" width="4.125" style="547" customWidth="1"/>
    <col min="14594" max="14594" width="1.875" style="547" customWidth="1"/>
    <col min="14595" max="14595" width="11.875" style="547" customWidth="1"/>
    <col min="14596" max="14596" width="4.125" style="547" customWidth="1"/>
    <col min="14597" max="14597" width="13.375" style="547" customWidth="1"/>
    <col min="14598" max="14606" width="2.125" style="547" customWidth="1"/>
    <col min="14607" max="14607" width="1.5" style="547" customWidth="1"/>
    <col min="14608" max="14608" width="4.5" style="547" customWidth="1"/>
    <col min="14609" max="14612" width="2.125" style="547" customWidth="1"/>
    <col min="14613" max="14613" width="2.25" style="547" customWidth="1"/>
    <col min="14614" max="14616" width="2.125" style="547" customWidth="1"/>
    <col min="14617" max="14617" width="2" style="547" customWidth="1"/>
    <col min="14618" max="14628" width="2.125" style="547" customWidth="1"/>
    <col min="14629" max="14629" width="2" style="547" customWidth="1"/>
    <col min="14630" max="14631" width="2.125" style="547" customWidth="1"/>
    <col min="14632" max="14632" width="2" style="547" customWidth="1"/>
    <col min="14633" max="14848" width="9" style="547"/>
    <col min="14849" max="14849" width="4.125" style="547" customWidth="1"/>
    <col min="14850" max="14850" width="1.875" style="547" customWidth="1"/>
    <col min="14851" max="14851" width="11.875" style="547" customWidth="1"/>
    <col min="14852" max="14852" width="4.125" style="547" customWidth="1"/>
    <col min="14853" max="14853" width="13.375" style="547" customWidth="1"/>
    <col min="14854" max="14862" width="2.125" style="547" customWidth="1"/>
    <col min="14863" max="14863" width="1.5" style="547" customWidth="1"/>
    <col min="14864" max="14864" width="4.5" style="547" customWidth="1"/>
    <col min="14865" max="14868" width="2.125" style="547" customWidth="1"/>
    <col min="14869" max="14869" width="2.25" style="547" customWidth="1"/>
    <col min="14870" max="14872" width="2.125" style="547" customWidth="1"/>
    <col min="14873" max="14873" width="2" style="547" customWidth="1"/>
    <col min="14874" max="14884" width="2.125" style="547" customWidth="1"/>
    <col min="14885" max="14885" width="2" style="547" customWidth="1"/>
    <col min="14886" max="14887" width="2.125" style="547" customWidth="1"/>
    <col min="14888" max="14888" width="2" style="547" customWidth="1"/>
    <col min="14889" max="15104" width="9" style="547"/>
    <col min="15105" max="15105" width="4.125" style="547" customWidth="1"/>
    <col min="15106" max="15106" width="1.875" style="547" customWidth="1"/>
    <col min="15107" max="15107" width="11.875" style="547" customWidth="1"/>
    <col min="15108" max="15108" width="4.125" style="547" customWidth="1"/>
    <col min="15109" max="15109" width="13.375" style="547" customWidth="1"/>
    <col min="15110" max="15118" width="2.125" style="547" customWidth="1"/>
    <col min="15119" max="15119" width="1.5" style="547" customWidth="1"/>
    <col min="15120" max="15120" width="4.5" style="547" customWidth="1"/>
    <col min="15121" max="15124" width="2.125" style="547" customWidth="1"/>
    <col min="15125" max="15125" width="2.25" style="547" customWidth="1"/>
    <col min="15126" max="15128" width="2.125" style="547" customWidth="1"/>
    <col min="15129" max="15129" width="2" style="547" customWidth="1"/>
    <col min="15130" max="15140" width="2.125" style="547" customWidth="1"/>
    <col min="15141" max="15141" width="2" style="547" customWidth="1"/>
    <col min="15142" max="15143" width="2.125" style="547" customWidth="1"/>
    <col min="15144" max="15144" width="2" style="547" customWidth="1"/>
    <col min="15145" max="15360" width="9" style="547"/>
    <col min="15361" max="15361" width="4.125" style="547" customWidth="1"/>
    <col min="15362" max="15362" width="1.875" style="547" customWidth="1"/>
    <col min="15363" max="15363" width="11.875" style="547" customWidth="1"/>
    <col min="15364" max="15364" width="4.125" style="547" customWidth="1"/>
    <col min="15365" max="15365" width="13.375" style="547" customWidth="1"/>
    <col min="15366" max="15374" width="2.125" style="547" customWidth="1"/>
    <col min="15375" max="15375" width="1.5" style="547" customWidth="1"/>
    <col min="15376" max="15376" width="4.5" style="547" customWidth="1"/>
    <col min="15377" max="15380" width="2.125" style="547" customWidth="1"/>
    <col min="15381" max="15381" width="2.25" style="547" customWidth="1"/>
    <col min="15382" max="15384" width="2.125" style="547" customWidth="1"/>
    <col min="15385" max="15385" width="2" style="547" customWidth="1"/>
    <col min="15386" max="15396" width="2.125" style="547" customWidth="1"/>
    <col min="15397" max="15397" width="2" style="547" customWidth="1"/>
    <col min="15398" max="15399" width="2.125" style="547" customWidth="1"/>
    <col min="15400" max="15400" width="2" style="547" customWidth="1"/>
    <col min="15401" max="15616" width="9" style="547"/>
    <col min="15617" max="15617" width="4.125" style="547" customWidth="1"/>
    <col min="15618" max="15618" width="1.875" style="547" customWidth="1"/>
    <col min="15619" max="15619" width="11.875" style="547" customWidth="1"/>
    <col min="15620" max="15620" width="4.125" style="547" customWidth="1"/>
    <col min="15621" max="15621" width="13.375" style="547" customWidth="1"/>
    <col min="15622" max="15630" width="2.125" style="547" customWidth="1"/>
    <col min="15631" max="15631" width="1.5" style="547" customWidth="1"/>
    <col min="15632" max="15632" width="4.5" style="547" customWidth="1"/>
    <col min="15633" max="15636" width="2.125" style="547" customWidth="1"/>
    <col min="15637" max="15637" width="2.25" style="547" customWidth="1"/>
    <col min="15638" max="15640" width="2.125" style="547" customWidth="1"/>
    <col min="15641" max="15641" width="2" style="547" customWidth="1"/>
    <col min="15642" max="15652" width="2.125" style="547" customWidth="1"/>
    <col min="15653" max="15653" width="2" style="547" customWidth="1"/>
    <col min="15654" max="15655" width="2.125" style="547" customWidth="1"/>
    <col min="15656" max="15656" width="2" style="547" customWidth="1"/>
    <col min="15657" max="15872" width="9" style="547"/>
    <col min="15873" max="15873" width="4.125" style="547" customWidth="1"/>
    <col min="15874" max="15874" width="1.875" style="547" customWidth="1"/>
    <col min="15875" max="15875" width="11.875" style="547" customWidth="1"/>
    <col min="15876" max="15876" width="4.125" style="547" customWidth="1"/>
    <col min="15877" max="15877" width="13.375" style="547" customWidth="1"/>
    <col min="15878" max="15886" width="2.125" style="547" customWidth="1"/>
    <col min="15887" max="15887" width="1.5" style="547" customWidth="1"/>
    <col min="15888" max="15888" width="4.5" style="547" customWidth="1"/>
    <col min="15889" max="15892" width="2.125" style="547" customWidth="1"/>
    <col min="15893" max="15893" width="2.25" style="547" customWidth="1"/>
    <col min="15894" max="15896" width="2.125" style="547" customWidth="1"/>
    <col min="15897" max="15897" width="2" style="547" customWidth="1"/>
    <col min="15898" max="15908" width="2.125" style="547" customWidth="1"/>
    <col min="15909" max="15909" width="2" style="547" customWidth="1"/>
    <col min="15910" max="15911" width="2.125" style="547" customWidth="1"/>
    <col min="15912" max="15912" width="2" style="547" customWidth="1"/>
    <col min="15913" max="16128" width="9" style="547"/>
    <col min="16129" max="16129" width="4.125" style="547" customWidth="1"/>
    <col min="16130" max="16130" width="1.875" style="547" customWidth="1"/>
    <col min="16131" max="16131" width="11.875" style="547" customWidth="1"/>
    <col min="16132" max="16132" width="4.125" style="547" customWidth="1"/>
    <col min="16133" max="16133" width="13.375" style="547" customWidth="1"/>
    <col min="16134" max="16142" width="2.125" style="547" customWidth="1"/>
    <col min="16143" max="16143" width="1.5" style="547" customWidth="1"/>
    <col min="16144" max="16144" width="4.5" style="547" customWidth="1"/>
    <col min="16145" max="16148" width="2.125" style="547" customWidth="1"/>
    <col min="16149" max="16149" width="2.25" style="547" customWidth="1"/>
    <col min="16150" max="16152" width="2.125" style="547" customWidth="1"/>
    <col min="16153" max="16153" width="2" style="547" customWidth="1"/>
    <col min="16154" max="16164" width="2.125" style="547" customWidth="1"/>
    <col min="16165" max="16165" width="2" style="547" customWidth="1"/>
    <col min="16166" max="16167" width="2.125" style="547" customWidth="1"/>
    <col min="16168" max="16168" width="2" style="547" customWidth="1"/>
    <col min="16169" max="16384" width="9" style="547"/>
  </cols>
  <sheetData>
    <row r="1" spans="1:40" s="575" customFormat="1" ht="13.5">
      <c r="A1" s="671" t="s">
        <v>164</v>
      </c>
      <c r="B1" s="671"/>
      <c r="Y1" s="672"/>
      <c r="Z1" s="672"/>
      <c r="AA1" s="672"/>
      <c r="AB1" s="672"/>
      <c r="AC1" s="672"/>
      <c r="AD1" s="672"/>
      <c r="AE1" s="672"/>
      <c r="AF1" s="672"/>
      <c r="AG1" s="672"/>
      <c r="AH1" s="672"/>
      <c r="AI1" s="672"/>
      <c r="AJ1" s="672"/>
      <c r="AK1" s="672"/>
      <c r="AL1" s="672"/>
      <c r="AM1" s="672"/>
      <c r="AN1" s="672"/>
    </row>
    <row r="2" spans="1:40" s="666" customFormat="1" ht="30" customHeight="1">
      <c r="A2" s="673" t="s">
        <v>165</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547"/>
      <c r="AM2" s="547"/>
      <c r="AN2" s="547"/>
    </row>
    <row r="3" spans="1:40" ht="20.100000000000001" customHeight="1">
      <c r="T3" s="674"/>
      <c r="U3" s="674"/>
      <c r="X3" s="675" t="s">
        <v>161</v>
      </c>
      <c r="Y3" s="675"/>
      <c r="Z3" s="675"/>
      <c r="AA3" s="675"/>
      <c r="AB3" s="676" t="str">
        <f>IF('被共済者就労状況報告書（日別報告様式）'!AD3=0,"",'被共済者就労状況報告書（日別報告様式）'!AD3)</f>
        <v/>
      </c>
      <c r="AC3" s="676"/>
      <c r="AD3" s="676"/>
      <c r="AE3" s="676"/>
      <c r="AF3" s="676"/>
      <c r="AG3" s="676"/>
      <c r="AH3" s="676"/>
      <c r="AI3" s="676"/>
      <c r="AJ3" s="676"/>
      <c r="AK3" s="676"/>
    </row>
    <row r="4" spans="1:40" ht="20.100000000000001" customHeight="1">
      <c r="A4" s="677"/>
      <c r="B4" s="678" t="e">
        <f>IF('[1]1事務受託様式５号'!B4=0,"",'[1]1事務受託様式５号'!B4)</f>
        <v>#REF!</v>
      </c>
      <c r="C4" s="678"/>
      <c r="D4" s="678"/>
      <c r="E4" s="678"/>
      <c r="F4" s="678"/>
      <c r="G4" s="678"/>
      <c r="H4" s="679" t="s">
        <v>160</v>
      </c>
      <c r="I4" s="679"/>
      <c r="J4" s="679"/>
      <c r="K4" s="677"/>
      <c r="L4" s="677"/>
      <c r="M4" s="677"/>
      <c r="N4" s="677"/>
      <c r="O4" s="677"/>
      <c r="P4" s="677"/>
      <c r="Q4" s="677"/>
      <c r="R4" s="677"/>
      <c r="S4" s="677"/>
      <c r="T4" s="677"/>
      <c r="U4" s="677"/>
      <c r="V4" s="680"/>
      <c r="W4" s="680"/>
      <c r="X4" s="681" t="s">
        <v>159</v>
      </c>
      <c r="Y4" s="681"/>
      <c r="Z4" s="681"/>
      <c r="AA4" s="681"/>
      <c r="AB4" s="682" t="str">
        <f>IF('被共済者就労状況報告書（日別報告様式）'!AD4=0,"",'被共済者就労状況報告書（日別報告様式）'!AD4)</f>
        <v/>
      </c>
      <c r="AC4" s="682"/>
      <c r="AD4" s="682"/>
      <c r="AE4" s="682"/>
      <c r="AF4" s="682"/>
      <c r="AG4" s="682"/>
      <c r="AH4" s="682"/>
      <c r="AI4" s="682"/>
      <c r="AJ4" s="682"/>
      <c r="AK4" s="682"/>
    </row>
    <row r="5" spans="1:40" ht="24.95" customHeight="1">
      <c r="C5" s="683"/>
      <c r="D5" s="683"/>
      <c r="E5" s="683"/>
      <c r="F5" s="683"/>
      <c r="G5" s="683"/>
      <c r="H5" s="683"/>
      <c r="I5" s="683"/>
      <c r="J5" s="683"/>
      <c r="K5" s="683"/>
      <c r="L5" s="683"/>
      <c r="M5" s="683"/>
      <c r="N5" s="683"/>
      <c r="O5" s="683"/>
      <c r="P5" s="684"/>
      <c r="Q5" s="684"/>
      <c r="R5" s="685"/>
      <c r="T5" s="680"/>
      <c r="U5" s="680"/>
      <c r="V5" s="680"/>
      <c r="W5" s="680"/>
      <c r="X5" s="680"/>
      <c r="Y5" s="680"/>
      <c r="Z5" s="680"/>
      <c r="AA5" s="686"/>
      <c r="AB5" s="686"/>
      <c r="AC5" s="687"/>
      <c r="AD5" s="687"/>
      <c r="AE5" s="687"/>
      <c r="AF5" s="687"/>
      <c r="AG5" s="687"/>
      <c r="AH5" s="687"/>
      <c r="AI5" s="687"/>
      <c r="AJ5" s="687"/>
      <c r="AK5" s="687"/>
    </row>
    <row r="6" spans="1:40" ht="18.95" customHeight="1">
      <c r="B6" s="688" t="s">
        <v>166</v>
      </c>
      <c r="C6" s="688"/>
      <c r="D6" s="689"/>
      <c r="E6" s="690" t="str">
        <f>IF('被共済者就労状況報告書（日別報告様式）'!D6=0,"",'被共済者就労状況報告書（日別報告様式）'!D6)</f>
        <v/>
      </c>
      <c r="F6" s="690"/>
      <c r="G6" s="690"/>
      <c r="H6" s="690"/>
      <c r="I6" s="690"/>
      <c r="J6" s="690"/>
      <c r="K6" s="690"/>
      <c r="L6" s="690"/>
      <c r="M6" s="690"/>
      <c r="N6" s="690"/>
      <c r="O6" s="690"/>
      <c r="P6" s="690"/>
      <c r="Q6" s="690"/>
      <c r="R6" s="690"/>
      <c r="S6" s="690"/>
      <c r="T6" s="690"/>
      <c r="U6" s="690"/>
      <c r="V6" s="690"/>
      <c r="W6" s="690"/>
      <c r="X6" s="690"/>
      <c r="Y6" s="690"/>
      <c r="Z6" s="690"/>
      <c r="AA6" s="691"/>
      <c r="AB6" s="691"/>
      <c r="AC6" s="692"/>
      <c r="AD6" s="693"/>
      <c r="AE6" s="693"/>
      <c r="AF6" s="693"/>
      <c r="AG6" s="693"/>
      <c r="AH6" s="693"/>
      <c r="AI6" s="693"/>
      <c r="AJ6" s="693"/>
      <c r="AK6" s="693"/>
    </row>
    <row r="7" spans="1:40" ht="18.95" customHeight="1">
      <c r="B7" s="694" t="s">
        <v>157</v>
      </c>
      <c r="C7" s="694"/>
      <c r="D7" s="695"/>
      <c r="E7" s="690" t="str">
        <f>IF('被共済者就労状況報告書（日別報告様式）'!D7=0,"",'被共済者就労状況報告書（日別報告様式）'!D7)</f>
        <v/>
      </c>
      <c r="F7" s="690"/>
      <c r="G7" s="690"/>
      <c r="H7" s="690"/>
      <c r="I7" s="690"/>
      <c r="J7" s="690"/>
      <c r="K7" s="690"/>
      <c r="L7" s="690"/>
      <c r="M7" s="690"/>
      <c r="N7" s="690"/>
      <c r="O7" s="690"/>
      <c r="P7" s="690"/>
      <c r="Q7" s="690"/>
      <c r="R7" s="690"/>
      <c r="S7" s="690"/>
      <c r="T7" s="690"/>
      <c r="U7" s="690"/>
      <c r="V7" s="690"/>
      <c r="W7" s="690"/>
      <c r="X7" s="690"/>
      <c r="Y7" s="690"/>
      <c r="Z7" s="690"/>
      <c r="AA7" s="696"/>
      <c r="AB7" s="696"/>
      <c r="AC7" s="697" t="str">
        <f>IF('被共済者就労状況報告書（日別報告様式）'!AG7="○",'被共済者就労状況報告書（日別報告様式）'!AG7,"")</f>
        <v/>
      </c>
      <c r="AD7" s="697"/>
      <c r="AE7" s="645" t="s">
        <v>156</v>
      </c>
      <c r="AF7" s="698"/>
      <c r="AG7" s="698"/>
      <c r="AH7" s="698"/>
      <c r="AI7" s="698"/>
      <c r="AJ7" s="698"/>
      <c r="AK7" s="699"/>
    </row>
    <row r="8" spans="1:40" ht="18.95" customHeight="1">
      <c r="B8" s="694" t="s">
        <v>155</v>
      </c>
      <c r="C8" s="694"/>
      <c r="D8" s="695"/>
      <c r="E8" s="690" t="str">
        <f>IF('被共済者就労状況報告書（日別報告様式）'!D8=0,"",'被共済者就労状況報告書（日別報告様式）'!D8)</f>
        <v/>
      </c>
      <c r="F8" s="690"/>
      <c r="G8" s="690"/>
      <c r="H8" s="690"/>
      <c r="I8" s="690"/>
      <c r="J8" s="690"/>
      <c r="K8" s="690"/>
      <c r="L8" s="690"/>
      <c r="M8" s="690"/>
      <c r="N8" s="690"/>
      <c r="O8" s="690"/>
      <c r="P8" s="690"/>
      <c r="Q8" s="690"/>
      <c r="R8" s="690"/>
      <c r="S8" s="690"/>
      <c r="T8" s="690"/>
      <c r="U8" s="690"/>
      <c r="V8" s="690"/>
      <c r="W8" s="690"/>
      <c r="X8" s="690"/>
      <c r="Y8" s="690"/>
      <c r="Z8" s="690"/>
      <c r="AA8" s="696"/>
      <c r="AB8" s="696"/>
      <c r="AC8" s="697"/>
      <c r="AD8" s="697"/>
      <c r="AE8" s="700"/>
      <c r="AF8" s="701"/>
      <c r="AG8" s="701"/>
      <c r="AH8" s="701"/>
      <c r="AI8" s="701"/>
      <c r="AJ8" s="701"/>
      <c r="AK8" s="702"/>
    </row>
    <row r="9" spans="1:40" ht="24.95" customHeight="1">
      <c r="B9" s="703" t="s">
        <v>154</v>
      </c>
      <c r="C9" s="703"/>
      <c r="D9" s="704"/>
      <c r="E9" s="690" t="str">
        <f>IF('被共済者就労状況報告書（日別報告様式）'!D9=0,"",'被共済者就労状況報告書（日別報告様式）'!D9)</f>
        <v/>
      </c>
      <c r="F9" s="690"/>
      <c r="G9" s="690"/>
      <c r="H9" s="690"/>
      <c r="I9" s="690"/>
      <c r="J9" s="690"/>
      <c r="K9" s="690"/>
      <c r="L9" s="690"/>
      <c r="M9" s="690"/>
      <c r="N9" s="690"/>
      <c r="O9" s="690"/>
      <c r="P9" s="690"/>
      <c r="Q9" s="690"/>
      <c r="R9" s="690"/>
      <c r="S9" s="690"/>
      <c r="T9" s="690"/>
      <c r="U9" s="690"/>
      <c r="V9" s="690"/>
      <c r="W9" s="690"/>
      <c r="X9" s="690"/>
      <c r="Y9" s="690"/>
      <c r="Z9" s="690"/>
      <c r="AA9" s="686"/>
      <c r="AB9" s="686"/>
      <c r="AC9" s="697" t="str">
        <f>IF('被共済者就労状況報告書（日別報告様式）'!AG9="○",'被共済者就労状況報告書（日別報告様式）'!AG9,"")</f>
        <v/>
      </c>
      <c r="AD9" s="697"/>
      <c r="AE9" s="634" t="s">
        <v>167</v>
      </c>
      <c r="AF9" s="633"/>
      <c r="AG9" s="633"/>
      <c r="AH9" s="633"/>
      <c r="AI9" s="633"/>
      <c r="AJ9" s="633"/>
      <c r="AK9" s="632"/>
    </row>
    <row r="10" spans="1:40" ht="12" customHeight="1">
      <c r="B10" s="705" t="s">
        <v>147</v>
      </c>
      <c r="C10" s="705"/>
      <c r="D10" s="706"/>
      <c r="E10" s="707" t="str">
        <f>IF('被共済者就労状況報告書（日別報告様式）'!D10=0,"",'被共済者就労状況報告書（日別報告様式）'!D10)</f>
        <v/>
      </c>
      <c r="F10" s="707"/>
      <c r="G10" s="707"/>
      <c r="H10" s="707"/>
      <c r="I10" s="707"/>
      <c r="J10" s="707"/>
      <c r="K10" s="707"/>
      <c r="L10" s="707"/>
      <c r="M10" s="707"/>
      <c r="N10" s="707"/>
      <c r="O10" s="707"/>
      <c r="P10" s="707"/>
      <c r="Q10" s="707"/>
      <c r="R10" s="707"/>
      <c r="S10" s="707"/>
      <c r="T10" s="707"/>
      <c r="U10" s="707"/>
      <c r="V10" s="707"/>
      <c r="W10" s="707"/>
      <c r="X10" s="707"/>
      <c r="Y10" s="707"/>
      <c r="Z10" s="707"/>
      <c r="AA10" s="686"/>
      <c r="AB10" s="686"/>
      <c r="AC10" s="697"/>
      <c r="AD10" s="697"/>
      <c r="AE10" s="630"/>
      <c r="AF10" s="708"/>
      <c r="AG10" s="708"/>
      <c r="AH10" s="708"/>
      <c r="AI10" s="708"/>
      <c r="AJ10" s="708"/>
      <c r="AK10" s="628"/>
    </row>
    <row r="11" spans="1:40" ht="12" customHeight="1">
      <c r="B11" s="709" t="s">
        <v>168</v>
      </c>
      <c r="C11" s="709"/>
      <c r="D11" s="710"/>
      <c r="E11" s="690"/>
      <c r="F11" s="690"/>
      <c r="G11" s="690"/>
      <c r="H11" s="690"/>
      <c r="I11" s="690"/>
      <c r="J11" s="690"/>
      <c r="K11" s="690"/>
      <c r="L11" s="690"/>
      <c r="M11" s="690"/>
      <c r="N11" s="690"/>
      <c r="O11" s="690"/>
      <c r="P11" s="690"/>
      <c r="Q11" s="690"/>
      <c r="R11" s="690"/>
      <c r="S11" s="690"/>
      <c r="T11" s="690"/>
      <c r="U11" s="690"/>
      <c r="V11" s="690"/>
      <c r="W11" s="690"/>
      <c r="X11" s="690"/>
      <c r="Y11" s="690"/>
      <c r="Z11" s="690"/>
      <c r="AA11" s="686"/>
      <c r="AB11" s="686"/>
      <c r="AC11" s="697"/>
      <c r="AD11" s="697"/>
      <c r="AE11" s="626"/>
      <c r="AF11" s="625"/>
      <c r="AG11" s="625"/>
      <c r="AH11" s="625"/>
      <c r="AI11" s="625"/>
      <c r="AJ11" s="625"/>
      <c r="AK11" s="624"/>
      <c r="AM11" s="711"/>
    </row>
    <row r="12" spans="1:40" ht="12" customHeight="1">
      <c r="B12" s="712" t="s">
        <v>169</v>
      </c>
      <c r="C12" s="712"/>
      <c r="D12" s="713"/>
      <c r="E12" s="707" t="str">
        <f>IF('被共済者就労状況報告書（日別報告様式）'!D12=0,"",'被共済者就労状況報告書（日別報告様式）'!D12)</f>
        <v/>
      </c>
      <c r="F12" s="707"/>
      <c r="G12" s="707"/>
      <c r="H12" s="707"/>
      <c r="I12" s="707"/>
      <c r="J12" s="707"/>
      <c r="K12" s="707"/>
      <c r="L12" s="707"/>
      <c r="M12" s="707"/>
      <c r="N12" s="707"/>
      <c r="O12" s="707"/>
      <c r="P12" s="707"/>
      <c r="Q12" s="707"/>
      <c r="R12" s="707"/>
      <c r="S12" s="707"/>
      <c r="T12" s="707"/>
      <c r="U12" s="707"/>
      <c r="V12" s="707"/>
      <c r="W12" s="707"/>
      <c r="X12" s="707"/>
      <c r="Y12" s="707"/>
      <c r="Z12" s="707"/>
      <c r="AA12" s="686"/>
      <c r="AB12" s="686"/>
      <c r="AC12" s="714"/>
      <c r="AD12" s="714"/>
      <c r="AE12" s="619"/>
      <c r="AF12" s="619"/>
      <c r="AG12" s="619"/>
      <c r="AH12" s="619"/>
      <c r="AI12" s="619"/>
      <c r="AJ12" s="619"/>
      <c r="AK12" s="619"/>
    </row>
    <row r="13" spans="1:40" ht="12" customHeight="1">
      <c r="B13" s="688" t="s">
        <v>150</v>
      </c>
      <c r="C13" s="688"/>
      <c r="D13" s="715"/>
      <c r="E13" s="690"/>
      <c r="F13" s="690"/>
      <c r="G13" s="690"/>
      <c r="H13" s="690"/>
      <c r="I13" s="690"/>
      <c r="J13" s="690"/>
      <c r="K13" s="690"/>
      <c r="L13" s="690"/>
      <c r="M13" s="690"/>
      <c r="N13" s="690"/>
      <c r="O13" s="690"/>
      <c r="P13" s="690"/>
      <c r="Q13" s="690"/>
      <c r="R13" s="690"/>
      <c r="S13" s="690"/>
      <c r="T13" s="690"/>
      <c r="U13" s="690"/>
      <c r="V13" s="690"/>
      <c r="W13" s="690"/>
      <c r="X13" s="690"/>
      <c r="Y13" s="690"/>
      <c r="Z13" s="690"/>
      <c r="AA13" s="716"/>
      <c r="AB13" s="716"/>
      <c r="AC13" s="717"/>
      <c r="AD13" s="717"/>
      <c r="AE13" s="717"/>
      <c r="AF13" s="717"/>
      <c r="AG13" s="717"/>
      <c r="AH13" s="717"/>
      <c r="AI13" s="717"/>
      <c r="AJ13" s="717"/>
      <c r="AK13" s="717"/>
      <c r="AL13" s="711"/>
    </row>
    <row r="14" spans="1:40" ht="20.100000000000001" customHeight="1">
      <c r="B14" s="688" t="s">
        <v>149</v>
      </c>
      <c r="C14" s="688"/>
      <c r="D14" s="715"/>
      <c r="E14" s="690" t="str">
        <f>IF('被共済者就労状況報告書（日別報告様式）'!D14=0,"",'被共済者就労状況報告書（日別報告様式）'!D14)</f>
        <v/>
      </c>
      <c r="F14" s="690"/>
      <c r="G14" s="690"/>
      <c r="H14" s="690"/>
      <c r="I14" s="690"/>
      <c r="J14" s="690"/>
      <c r="K14" s="690"/>
      <c r="L14" s="690"/>
      <c r="M14" s="690"/>
      <c r="N14" s="690"/>
      <c r="O14" s="690"/>
      <c r="P14" s="690"/>
      <c r="Q14" s="690"/>
      <c r="R14" s="690"/>
      <c r="S14" s="690"/>
      <c r="T14" s="690"/>
      <c r="U14" s="690"/>
      <c r="V14" s="690"/>
      <c r="W14" s="690"/>
      <c r="X14" s="690"/>
      <c r="Y14" s="690"/>
      <c r="Z14" s="690"/>
      <c r="AA14" s="716"/>
      <c r="AB14" s="716"/>
      <c r="AC14" s="718" t="s">
        <v>170</v>
      </c>
      <c r="AD14" s="719"/>
      <c r="AE14" s="719"/>
      <c r="AF14" s="719"/>
      <c r="AG14" s="719"/>
      <c r="AH14" s="719"/>
      <c r="AI14" s="719"/>
      <c r="AJ14" s="719"/>
      <c r="AK14" s="720"/>
    </row>
    <row r="15" spans="1:40" ht="12" customHeight="1">
      <c r="B15" s="705" t="s">
        <v>147</v>
      </c>
      <c r="C15" s="705"/>
      <c r="D15" s="706"/>
      <c r="E15" s="707" t="str">
        <f>IF('被共済者就労状況報告書（日別報告様式）'!D15=0,"",'被共済者就労状況報告書（日別報告様式）'!D15)</f>
        <v/>
      </c>
      <c r="F15" s="707"/>
      <c r="G15" s="707"/>
      <c r="H15" s="707"/>
      <c r="I15" s="707"/>
      <c r="J15" s="707"/>
      <c r="K15" s="707"/>
      <c r="L15" s="707"/>
      <c r="M15" s="707"/>
      <c r="N15" s="707"/>
      <c r="O15" s="707"/>
      <c r="P15" s="707"/>
      <c r="Q15" s="707"/>
      <c r="R15" s="707"/>
      <c r="S15" s="707"/>
      <c r="T15" s="707"/>
      <c r="U15" s="707"/>
      <c r="V15" s="707"/>
      <c r="W15" s="707"/>
      <c r="X15" s="707"/>
      <c r="Y15" s="707"/>
      <c r="Z15" s="707"/>
      <c r="AA15" s="716"/>
      <c r="AB15" s="716"/>
      <c r="AC15" s="721"/>
      <c r="AD15" s="711"/>
      <c r="AE15" s="711"/>
      <c r="AF15" s="711"/>
      <c r="AG15" s="711"/>
      <c r="AH15" s="711"/>
      <c r="AI15" s="711"/>
      <c r="AJ15" s="722"/>
      <c r="AK15" s="723"/>
    </row>
    <row r="16" spans="1:40" ht="12" customHeight="1">
      <c r="B16" s="709" t="s">
        <v>146</v>
      </c>
      <c r="C16" s="709"/>
      <c r="D16" s="710"/>
      <c r="E16" s="690"/>
      <c r="F16" s="690"/>
      <c r="G16" s="690"/>
      <c r="H16" s="690"/>
      <c r="I16" s="690"/>
      <c r="J16" s="690"/>
      <c r="K16" s="690"/>
      <c r="L16" s="690"/>
      <c r="M16" s="690"/>
      <c r="N16" s="690"/>
      <c r="O16" s="690"/>
      <c r="P16" s="690"/>
      <c r="Q16" s="690"/>
      <c r="R16" s="690"/>
      <c r="S16" s="690"/>
      <c r="T16" s="690"/>
      <c r="U16" s="690"/>
      <c r="V16" s="690"/>
      <c r="W16" s="690"/>
      <c r="X16" s="690"/>
      <c r="Y16" s="690"/>
      <c r="Z16" s="690"/>
      <c r="AA16" s="716"/>
      <c r="AB16" s="716"/>
      <c r="AC16" s="721"/>
      <c r="AD16" s="711"/>
      <c r="AE16" s="711"/>
      <c r="AF16" s="711"/>
      <c r="AG16" s="711"/>
      <c r="AH16" s="711"/>
      <c r="AI16" s="711"/>
      <c r="AJ16" s="722"/>
      <c r="AK16" s="723"/>
    </row>
    <row r="17" spans="1:41" ht="20.100000000000001" customHeight="1">
      <c r="B17" s="694" t="s">
        <v>145</v>
      </c>
      <c r="C17" s="694"/>
      <c r="D17" s="695"/>
      <c r="E17" s="690" t="str">
        <f>IF('被共済者就労状況報告書（日別報告様式）'!D17=0,"",'被共済者就労状況報告書（日別報告様式）'!D17)</f>
        <v/>
      </c>
      <c r="F17" s="690"/>
      <c r="G17" s="690"/>
      <c r="H17" s="690"/>
      <c r="I17" s="690"/>
      <c r="J17" s="690"/>
      <c r="K17" s="690"/>
      <c r="L17" s="690"/>
      <c r="M17" s="690"/>
      <c r="N17" s="690"/>
      <c r="O17" s="690"/>
      <c r="P17" s="690"/>
      <c r="Q17" s="690"/>
      <c r="R17" s="690"/>
      <c r="S17" s="690"/>
      <c r="T17" s="690"/>
      <c r="U17" s="690"/>
      <c r="V17" s="690"/>
      <c r="W17" s="690"/>
      <c r="X17" s="690"/>
      <c r="Y17" s="690"/>
      <c r="Z17" s="690"/>
      <c r="AA17" s="716"/>
      <c r="AB17" s="716"/>
      <c r="AC17" s="724"/>
      <c r="AD17" s="725"/>
      <c r="AE17" s="725"/>
      <c r="AF17" s="725"/>
      <c r="AG17" s="725"/>
      <c r="AH17" s="725"/>
      <c r="AI17" s="725"/>
      <c r="AJ17" s="726"/>
      <c r="AK17" s="727"/>
    </row>
    <row r="18" spans="1:41" ht="21" customHeight="1">
      <c r="C18" s="728"/>
      <c r="D18" s="728"/>
      <c r="E18" s="729"/>
      <c r="F18" s="730"/>
      <c r="G18" s="730"/>
      <c r="H18" s="730"/>
      <c r="I18" s="730"/>
      <c r="J18" s="730"/>
      <c r="K18" s="730"/>
      <c r="L18" s="730"/>
      <c r="M18" s="730"/>
      <c r="N18" s="730"/>
      <c r="O18" s="730"/>
      <c r="P18" s="730"/>
      <c r="Q18" s="730"/>
      <c r="R18" s="730"/>
      <c r="S18" s="730"/>
      <c r="T18" s="730"/>
      <c r="U18" s="730"/>
      <c r="V18" s="730"/>
      <c r="W18" s="730"/>
      <c r="X18" s="730"/>
      <c r="Y18" s="730"/>
      <c r="Z18" s="731"/>
      <c r="AA18" s="716"/>
      <c r="AB18" s="716"/>
      <c r="AC18" s="716"/>
      <c r="AD18" s="716"/>
      <c r="AE18" s="716"/>
      <c r="AF18" s="716"/>
      <c r="AG18" s="716"/>
      <c r="AH18" s="716"/>
      <c r="AI18" s="716"/>
      <c r="AJ18" s="716"/>
      <c r="AK18" s="716"/>
    </row>
    <row r="19" spans="1:41" ht="18" customHeight="1">
      <c r="B19" s="732" t="s">
        <v>171</v>
      </c>
      <c r="C19" s="733"/>
      <c r="D19" s="728"/>
      <c r="E19" s="734" t="str">
        <f>IF('被共済者就労状況報告書（日別報告様式）'!D19=0,"",'被共済者就労状況報告書（日別報告様式）'!D19)</f>
        <v/>
      </c>
      <c r="F19" s="734"/>
      <c r="G19" s="734"/>
      <c r="H19" s="734"/>
      <c r="I19" s="734"/>
      <c r="J19" s="734"/>
      <c r="K19" s="734"/>
      <c r="L19" s="734"/>
      <c r="M19" s="734"/>
      <c r="N19" s="734"/>
      <c r="O19" s="734"/>
      <c r="P19" s="732" t="s">
        <v>171</v>
      </c>
      <c r="Q19" s="732"/>
      <c r="R19" s="732"/>
      <c r="S19" s="732"/>
      <c r="T19" s="732"/>
      <c r="U19" s="732"/>
      <c r="V19" s="732"/>
      <c r="W19" s="729"/>
      <c r="X19" s="734" t="str">
        <f>IF('被共済者就労状況報告書（日別報告様式）'!V19=0,"",'被共済者就労状況報告書（日別報告様式）'!V19)</f>
        <v/>
      </c>
      <c r="Y19" s="734"/>
      <c r="Z19" s="734"/>
      <c r="AA19" s="734"/>
      <c r="AB19" s="734"/>
      <c r="AC19" s="734"/>
      <c r="AD19" s="735"/>
      <c r="AE19" s="735"/>
      <c r="AF19" s="735"/>
      <c r="AG19" s="735"/>
      <c r="AH19" s="735"/>
      <c r="AI19" s="735"/>
      <c r="AJ19" s="735"/>
      <c r="AK19" s="735"/>
    </row>
    <row r="20" spans="1:41" ht="18" customHeight="1">
      <c r="B20" s="709" t="s">
        <v>142</v>
      </c>
      <c r="C20" s="688"/>
      <c r="D20" s="715"/>
      <c r="E20" s="736" t="str">
        <f>IF('被共済者就労状況報告書（日別報告様式）'!D20=0,"",'被共済者就労状況報告書（日別報告様式）'!D20)</f>
        <v/>
      </c>
      <c r="F20" s="736"/>
      <c r="G20" s="736"/>
      <c r="H20" s="736"/>
      <c r="I20" s="736"/>
      <c r="J20" s="736"/>
      <c r="K20" s="736"/>
      <c r="L20" s="736"/>
      <c r="M20" s="736"/>
      <c r="N20" s="736"/>
      <c r="O20" s="736"/>
      <c r="P20" s="709" t="s">
        <v>141</v>
      </c>
      <c r="Q20" s="709"/>
      <c r="R20" s="709"/>
      <c r="S20" s="709"/>
      <c r="T20" s="709"/>
      <c r="U20" s="709"/>
      <c r="V20" s="709"/>
      <c r="W20" s="737"/>
      <c r="X20" s="738" t="str">
        <f>IF('被共済者就労状況報告書（日別報告様式）'!V20=0,"",'被共済者就労状況報告書（日別報告様式）'!V20)</f>
        <v/>
      </c>
      <c r="Y20" s="738"/>
      <c r="Z20" s="738"/>
      <c r="AA20" s="738"/>
      <c r="AB20" s="738"/>
      <c r="AC20" s="738"/>
      <c r="AD20" s="738"/>
      <c r="AE20" s="738"/>
      <c r="AF20" s="738"/>
      <c r="AG20" s="738"/>
      <c r="AH20" s="738"/>
      <c r="AI20" s="738"/>
      <c r="AJ20" s="738"/>
      <c r="AK20" s="738"/>
    </row>
    <row r="21" spans="1:41" ht="21" customHeight="1">
      <c r="J21" s="711"/>
      <c r="K21" s="739"/>
      <c r="L21" s="739"/>
      <c r="M21" s="739"/>
      <c r="N21" s="739"/>
      <c r="O21" s="739"/>
      <c r="P21" s="739"/>
      <c r="Q21" s="740"/>
      <c r="R21" s="740"/>
      <c r="S21" s="740"/>
      <c r="T21" s="740"/>
      <c r="U21" s="740"/>
      <c r="V21" s="722"/>
      <c r="W21" s="722"/>
      <c r="X21" s="722"/>
      <c r="Y21" s="741"/>
      <c r="Z21" s="741"/>
      <c r="AA21" s="741"/>
      <c r="AB21" s="741"/>
      <c r="AC21" s="741"/>
      <c r="AD21" s="741"/>
      <c r="AE21" s="741"/>
      <c r="AF21" s="741"/>
      <c r="AG21" s="711"/>
      <c r="AH21" s="711"/>
      <c r="AI21" s="711"/>
      <c r="AJ21" s="711"/>
      <c r="AK21" s="722"/>
      <c r="AN21" s="742"/>
    </row>
    <row r="22" spans="1:41" s="575" customFormat="1" ht="25.5" customHeight="1">
      <c r="B22" s="575" t="s">
        <v>140</v>
      </c>
      <c r="I22" s="743" t="s">
        <v>172</v>
      </c>
      <c r="J22" s="743"/>
      <c r="K22" s="743"/>
      <c r="L22" s="743"/>
      <c r="M22" s="744"/>
      <c r="N22" s="744"/>
      <c r="O22" s="744"/>
      <c r="P22" s="745" t="str">
        <f>IF('被共済者就労状況報告書（日別報告様式）'!Q23=0,"",'被共済者就労状況報告書（日別報告様式）'!Q23)</f>
        <v/>
      </c>
      <c r="Q22" s="745"/>
      <c r="R22" s="745"/>
      <c r="S22" s="745"/>
      <c r="T22" s="745"/>
      <c r="U22" s="745"/>
      <c r="V22" s="745"/>
      <c r="W22" s="746" t="s">
        <v>134</v>
      </c>
      <c r="X22" s="745" t="str">
        <f>IF('被共済者就労状況報告書（日別報告様式）'!X23=0,"",'被共済者就労状況報告書（日別報告様式）'!X23)</f>
        <v/>
      </c>
      <c r="Y22" s="745"/>
      <c r="Z22" s="745"/>
      <c r="AA22" s="745"/>
      <c r="AB22" s="745"/>
      <c r="AC22" s="745"/>
      <c r="AD22" s="745"/>
      <c r="AE22" s="745"/>
      <c r="AF22" s="745"/>
      <c r="AG22" s="745"/>
    </row>
    <row r="23" spans="1:41" s="566" customFormat="1" ht="15" customHeight="1">
      <c r="A23" s="747" t="s">
        <v>173</v>
      </c>
      <c r="B23" s="747" t="s">
        <v>174</v>
      </c>
      <c r="C23" s="747"/>
      <c r="D23" s="747" t="s">
        <v>137</v>
      </c>
      <c r="E23" s="747" t="s">
        <v>175</v>
      </c>
      <c r="F23" s="747"/>
      <c r="G23" s="747"/>
      <c r="H23" s="747"/>
      <c r="I23" s="747"/>
      <c r="J23" s="747"/>
      <c r="K23" s="748" t="s">
        <v>138</v>
      </c>
      <c r="L23" s="748"/>
      <c r="M23" s="748"/>
      <c r="N23" s="748"/>
      <c r="O23" s="748"/>
      <c r="P23" s="748"/>
      <c r="Q23" s="748" t="s">
        <v>176</v>
      </c>
      <c r="R23" s="748"/>
      <c r="S23" s="748"/>
      <c r="T23" s="748"/>
      <c r="U23" s="748"/>
      <c r="V23" s="748"/>
      <c r="W23" s="748"/>
      <c r="X23" s="748"/>
      <c r="Y23" s="748"/>
      <c r="Z23" s="748"/>
      <c r="AA23" s="748"/>
      <c r="AB23" s="748"/>
      <c r="AC23" s="748"/>
      <c r="AD23" s="748"/>
      <c r="AE23" s="748"/>
      <c r="AF23" s="748"/>
      <c r="AG23" s="748"/>
      <c r="AH23" s="749" t="s">
        <v>177</v>
      </c>
      <c r="AI23" s="750"/>
      <c r="AJ23" s="750"/>
      <c r="AK23" s="751"/>
      <c r="AL23" s="752" t="s">
        <v>178</v>
      </c>
      <c r="AM23" s="753"/>
      <c r="AN23" s="754"/>
    </row>
    <row r="24" spans="1:41" s="561" customFormat="1" ht="15" customHeight="1">
      <c r="A24" s="747"/>
      <c r="B24" s="747"/>
      <c r="C24" s="747"/>
      <c r="D24" s="747"/>
      <c r="E24" s="747"/>
      <c r="F24" s="747"/>
      <c r="G24" s="747"/>
      <c r="H24" s="747"/>
      <c r="I24" s="747"/>
      <c r="J24" s="747"/>
      <c r="K24" s="748"/>
      <c r="L24" s="748"/>
      <c r="M24" s="748"/>
      <c r="N24" s="748"/>
      <c r="O24" s="748"/>
      <c r="P24" s="748"/>
      <c r="Q24" s="748"/>
      <c r="R24" s="748"/>
      <c r="S24" s="748"/>
      <c r="T24" s="748"/>
      <c r="U24" s="748"/>
      <c r="V24" s="748"/>
      <c r="W24" s="748"/>
      <c r="X24" s="748"/>
      <c r="Y24" s="748"/>
      <c r="Z24" s="748"/>
      <c r="AA24" s="748"/>
      <c r="AB24" s="748"/>
      <c r="AC24" s="748"/>
      <c r="AD24" s="748"/>
      <c r="AE24" s="748"/>
      <c r="AF24" s="748"/>
      <c r="AG24" s="748"/>
      <c r="AH24" s="755" t="s">
        <v>179</v>
      </c>
      <c r="AI24" s="756"/>
      <c r="AJ24" s="756"/>
      <c r="AK24" s="757"/>
      <c r="AL24" s="758"/>
      <c r="AM24" s="759"/>
      <c r="AN24" s="760"/>
    </row>
    <row r="25" spans="1:41" ht="30" customHeight="1">
      <c r="A25" s="761">
        <v>1</v>
      </c>
      <c r="B25" s="762" t="str">
        <f t="shared" ref="B25:B33" si="0">IF(K25="","",$E$9)</f>
        <v/>
      </c>
      <c r="C25" s="763"/>
      <c r="D25" s="761"/>
      <c r="E25" s="764" t="str">
        <f t="shared" ref="E25:E33" si="1">IF(K25="","",$E$6)</f>
        <v/>
      </c>
      <c r="F25" s="765"/>
      <c r="G25" s="765"/>
      <c r="H25" s="765"/>
      <c r="I25" s="765"/>
      <c r="J25" s="766"/>
      <c r="K25" s="767" t="str">
        <f>IF('被共済者就労状況報告書（日別報告様式）'!B25=0,"",'被共済者就労状況報告書（日別報告様式）'!B25)</f>
        <v/>
      </c>
      <c r="L25" s="767"/>
      <c r="M25" s="767"/>
      <c r="N25" s="767"/>
      <c r="O25" s="767"/>
      <c r="P25" s="767"/>
      <c r="Q25" s="768" t="str">
        <f>IF('被共済者就労状況報告書（日別報告様式）'!D25=0,"",'被共済者就労状況報告書（日別報告様式）'!D25)</f>
        <v/>
      </c>
      <c r="R25" s="768"/>
      <c r="S25" s="768"/>
      <c r="T25" s="768"/>
      <c r="U25" s="768"/>
      <c r="V25" s="768"/>
      <c r="W25" s="768"/>
      <c r="X25" s="768"/>
      <c r="Y25" s="768"/>
      <c r="Z25" s="768"/>
      <c r="AA25" s="768"/>
      <c r="AB25" s="768"/>
      <c r="AC25" s="768"/>
      <c r="AD25" s="768"/>
      <c r="AE25" s="768"/>
      <c r="AF25" s="768"/>
      <c r="AG25" s="768"/>
      <c r="AH25" s="769" t="str">
        <f>IF('被共済者就労状況報告書（日別報告様式）'!AJ25=0,"",'被共済者就労状況報告書（日別報告様式）'!AJ25)</f>
        <v/>
      </c>
      <c r="AI25" s="769"/>
      <c r="AJ25" s="769"/>
      <c r="AK25" s="769"/>
      <c r="AL25" s="769" t="str">
        <f>IF('被共済者就労状況報告書（日別報告様式）'!AK25="○",'被共済者就労状況報告書（日別報告様式）'!AK25,"")</f>
        <v/>
      </c>
      <c r="AM25" s="769"/>
      <c r="AN25" s="769"/>
      <c r="AO25" s="770">
        <f>IF(Q25="",0,1)</f>
        <v>0</v>
      </c>
    </row>
    <row r="26" spans="1:41" ht="30" customHeight="1">
      <c r="A26" s="761">
        <v>2</v>
      </c>
      <c r="B26" s="762" t="str">
        <f t="shared" si="0"/>
        <v/>
      </c>
      <c r="C26" s="763"/>
      <c r="D26" s="761"/>
      <c r="E26" s="764" t="str">
        <f t="shared" si="1"/>
        <v/>
      </c>
      <c r="F26" s="765"/>
      <c r="G26" s="765"/>
      <c r="H26" s="765"/>
      <c r="I26" s="765"/>
      <c r="J26" s="766"/>
      <c r="K26" s="767" t="str">
        <f>IF('被共済者就労状況報告書（日別報告様式）'!B26=0,"",'被共済者就労状況報告書（日別報告様式）'!B26)</f>
        <v/>
      </c>
      <c r="L26" s="767"/>
      <c r="M26" s="767"/>
      <c r="N26" s="767"/>
      <c r="O26" s="767"/>
      <c r="P26" s="767"/>
      <c r="Q26" s="768" t="str">
        <f>IF('被共済者就労状況報告書（日別報告様式）'!D26=0,"",'被共済者就労状況報告書（日別報告様式）'!D26)</f>
        <v/>
      </c>
      <c r="R26" s="768"/>
      <c r="S26" s="768"/>
      <c r="T26" s="768"/>
      <c r="U26" s="768"/>
      <c r="V26" s="768"/>
      <c r="W26" s="768"/>
      <c r="X26" s="768"/>
      <c r="Y26" s="768"/>
      <c r="Z26" s="768"/>
      <c r="AA26" s="768"/>
      <c r="AB26" s="768"/>
      <c r="AC26" s="768"/>
      <c r="AD26" s="768"/>
      <c r="AE26" s="768"/>
      <c r="AF26" s="768"/>
      <c r="AG26" s="768"/>
      <c r="AH26" s="769" t="str">
        <f>IF('被共済者就労状況報告書（日別報告様式）'!AJ26=0,"",'被共済者就労状況報告書（日別報告様式）'!AJ26)</f>
        <v/>
      </c>
      <c r="AI26" s="769"/>
      <c r="AJ26" s="769"/>
      <c r="AK26" s="769"/>
      <c r="AL26" s="769" t="str">
        <f>IF('被共済者就労状況報告書（日別報告様式）'!AK26="○",'被共済者就労状況報告書（日別報告様式）'!AK26,"")</f>
        <v/>
      </c>
      <c r="AM26" s="769"/>
      <c r="AN26" s="769"/>
      <c r="AO26" s="770">
        <f t="shared" ref="AO26:AO34" si="2">IF(Q26="",0,1)</f>
        <v>0</v>
      </c>
    </row>
    <row r="27" spans="1:41" ht="30" customHeight="1">
      <c r="A27" s="761">
        <v>3</v>
      </c>
      <c r="B27" s="762" t="str">
        <f t="shared" si="0"/>
        <v/>
      </c>
      <c r="C27" s="763"/>
      <c r="D27" s="761"/>
      <c r="E27" s="764" t="str">
        <f t="shared" si="1"/>
        <v/>
      </c>
      <c r="F27" s="765"/>
      <c r="G27" s="765"/>
      <c r="H27" s="765"/>
      <c r="I27" s="765"/>
      <c r="J27" s="766"/>
      <c r="K27" s="767" t="str">
        <f>IF('被共済者就労状況報告書（日別報告様式）'!B27=0,"",'被共済者就労状況報告書（日別報告様式）'!B27)</f>
        <v/>
      </c>
      <c r="L27" s="767"/>
      <c r="M27" s="767"/>
      <c r="N27" s="767"/>
      <c r="O27" s="767"/>
      <c r="P27" s="767"/>
      <c r="Q27" s="768" t="str">
        <f>IF('被共済者就労状況報告書（日別報告様式）'!D27=0,"",'被共済者就労状況報告書（日別報告様式）'!D27)</f>
        <v/>
      </c>
      <c r="R27" s="768"/>
      <c r="S27" s="768"/>
      <c r="T27" s="768"/>
      <c r="U27" s="768"/>
      <c r="V27" s="768"/>
      <c r="W27" s="768"/>
      <c r="X27" s="768"/>
      <c r="Y27" s="768"/>
      <c r="Z27" s="768"/>
      <c r="AA27" s="768"/>
      <c r="AB27" s="768"/>
      <c r="AC27" s="768"/>
      <c r="AD27" s="768"/>
      <c r="AE27" s="768"/>
      <c r="AF27" s="768"/>
      <c r="AG27" s="768"/>
      <c r="AH27" s="769" t="str">
        <f>IF('被共済者就労状況報告書（日別報告様式）'!AJ27=0,"",'被共済者就労状況報告書（日別報告様式）'!AJ27)</f>
        <v/>
      </c>
      <c r="AI27" s="769"/>
      <c r="AJ27" s="769"/>
      <c r="AK27" s="769"/>
      <c r="AL27" s="769" t="str">
        <f>IF('被共済者就労状況報告書（日別報告様式）'!AK27="○",'被共済者就労状況報告書（日別報告様式）'!AK27,"")</f>
        <v/>
      </c>
      <c r="AM27" s="769"/>
      <c r="AN27" s="769"/>
      <c r="AO27" s="770">
        <f t="shared" si="2"/>
        <v>0</v>
      </c>
    </row>
    <row r="28" spans="1:41" ht="30" customHeight="1">
      <c r="A28" s="761">
        <v>4</v>
      </c>
      <c r="B28" s="762" t="str">
        <f t="shared" si="0"/>
        <v/>
      </c>
      <c r="C28" s="763"/>
      <c r="D28" s="761"/>
      <c r="E28" s="764" t="str">
        <f t="shared" si="1"/>
        <v/>
      </c>
      <c r="F28" s="765"/>
      <c r="G28" s="765"/>
      <c r="H28" s="765"/>
      <c r="I28" s="765"/>
      <c r="J28" s="766"/>
      <c r="K28" s="767" t="str">
        <f>IF('被共済者就労状況報告書（日別報告様式）'!B28=0,"",'被共済者就労状況報告書（日別報告様式）'!B28)</f>
        <v/>
      </c>
      <c r="L28" s="767"/>
      <c r="M28" s="767"/>
      <c r="N28" s="767"/>
      <c r="O28" s="767"/>
      <c r="P28" s="767"/>
      <c r="Q28" s="768" t="str">
        <f>IF('被共済者就労状況報告書（日別報告様式）'!D28=0,"",'被共済者就労状況報告書（日別報告様式）'!D28)</f>
        <v/>
      </c>
      <c r="R28" s="768"/>
      <c r="S28" s="768"/>
      <c r="T28" s="768"/>
      <c r="U28" s="768"/>
      <c r="V28" s="768"/>
      <c r="W28" s="768"/>
      <c r="X28" s="768"/>
      <c r="Y28" s="768"/>
      <c r="Z28" s="768"/>
      <c r="AA28" s="768"/>
      <c r="AB28" s="768"/>
      <c r="AC28" s="768"/>
      <c r="AD28" s="768"/>
      <c r="AE28" s="768"/>
      <c r="AF28" s="768"/>
      <c r="AG28" s="768"/>
      <c r="AH28" s="769" t="str">
        <f>IF('被共済者就労状況報告書（日別報告様式）'!AJ28=0,"",'被共済者就労状況報告書（日別報告様式）'!AJ28)</f>
        <v/>
      </c>
      <c r="AI28" s="769"/>
      <c r="AJ28" s="769"/>
      <c r="AK28" s="769"/>
      <c r="AL28" s="769" t="str">
        <f>IF('被共済者就労状況報告書（日別報告様式）'!AK28="○",'被共済者就労状況報告書（日別報告様式）'!AK28,"")</f>
        <v/>
      </c>
      <c r="AM28" s="769"/>
      <c r="AN28" s="769"/>
      <c r="AO28" s="770">
        <f t="shared" si="2"/>
        <v>0</v>
      </c>
    </row>
    <row r="29" spans="1:41" ht="30" customHeight="1">
      <c r="A29" s="761">
        <v>5</v>
      </c>
      <c r="B29" s="762" t="str">
        <f t="shared" si="0"/>
        <v/>
      </c>
      <c r="C29" s="763"/>
      <c r="D29" s="761"/>
      <c r="E29" s="764" t="str">
        <f t="shared" si="1"/>
        <v/>
      </c>
      <c r="F29" s="765"/>
      <c r="G29" s="765"/>
      <c r="H29" s="765"/>
      <c r="I29" s="765"/>
      <c r="J29" s="766"/>
      <c r="K29" s="767" t="str">
        <f>IF('被共済者就労状況報告書（日別報告様式）'!B29=0,"",'被共済者就労状況報告書（日別報告様式）'!B29)</f>
        <v/>
      </c>
      <c r="L29" s="767"/>
      <c r="M29" s="767"/>
      <c r="N29" s="767"/>
      <c r="O29" s="767"/>
      <c r="P29" s="767"/>
      <c r="Q29" s="768" t="str">
        <f>IF('被共済者就労状況報告書（日別報告様式）'!D29=0,"",'被共済者就労状況報告書（日別報告様式）'!D29)</f>
        <v/>
      </c>
      <c r="R29" s="768"/>
      <c r="S29" s="768"/>
      <c r="T29" s="768"/>
      <c r="U29" s="768"/>
      <c r="V29" s="768"/>
      <c r="W29" s="768"/>
      <c r="X29" s="768"/>
      <c r="Y29" s="768"/>
      <c r="Z29" s="768"/>
      <c r="AA29" s="768"/>
      <c r="AB29" s="768"/>
      <c r="AC29" s="768"/>
      <c r="AD29" s="768"/>
      <c r="AE29" s="768"/>
      <c r="AF29" s="768"/>
      <c r="AG29" s="768"/>
      <c r="AH29" s="769" t="str">
        <f>IF('被共済者就労状況報告書（日別報告様式）'!AJ29=0,"",'被共済者就労状況報告書（日別報告様式）'!AJ29)</f>
        <v/>
      </c>
      <c r="AI29" s="769"/>
      <c r="AJ29" s="769"/>
      <c r="AK29" s="769"/>
      <c r="AL29" s="769" t="str">
        <f>IF('被共済者就労状況報告書（日別報告様式）'!AK29="○",'被共済者就労状況報告書（日別報告様式）'!AK29,"")</f>
        <v/>
      </c>
      <c r="AM29" s="769"/>
      <c r="AN29" s="769"/>
      <c r="AO29" s="770">
        <f t="shared" si="2"/>
        <v>0</v>
      </c>
    </row>
    <row r="30" spans="1:41" ht="30" customHeight="1">
      <c r="A30" s="761">
        <v>6</v>
      </c>
      <c r="B30" s="762" t="str">
        <f t="shared" si="0"/>
        <v/>
      </c>
      <c r="C30" s="763"/>
      <c r="D30" s="761"/>
      <c r="E30" s="764" t="str">
        <f t="shared" si="1"/>
        <v/>
      </c>
      <c r="F30" s="765"/>
      <c r="G30" s="765"/>
      <c r="H30" s="765"/>
      <c r="I30" s="765"/>
      <c r="J30" s="766"/>
      <c r="K30" s="767" t="str">
        <f>IF('被共済者就労状況報告書（日別報告様式）'!B30=0,"",'被共済者就労状況報告書（日別報告様式）'!B30)</f>
        <v/>
      </c>
      <c r="L30" s="767"/>
      <c r="M30" s="767"/>
      <c r="N30" s="767"/>
      <c r="O30" s="767"/>
      <c r="P30" s="767"/>
      <c r="Q30" s="768" t="str">
        <f>IF('被共済者就労状況報告書（日別報告様式）'!D30=0,"",'被共済者就労状況報告書（日別報告様式）'!D30)</f>
        <v/>
      </c>
      <c r="R30" s="768"/>
      <c r="S30" s="768"/>
      <c r="T30" s="768"/>
      <c r="U30" s="768"/>
      <c r="V30" s="768"/>
      <c r="W30" s="768"/>
      <c r="X30" s="768"/>
      <c r="Y30" s="768"/>
      <c r="Z30" s="768"/>
      <c r="AA30" s="768"/>
      <c r="AB30" s="768"/>
      <c r="AC30" s="768"/>
      <c r="AD30" s="768"/>
      <c r="AE30" s="768"/>
      <c r="AF30" s="768"/>
      <c r="AG30" s="768"/>
      <c r="AH30" s="769" t="str">
        <f>IF('被共済者就労状況報告書（日別報告様式）'!AJ30=0,"",'被共済者就労状況報告書（日別報告様式）'!AJ30)</f>
        <v/>
      </c>
      <c r="AI30" s="769"/>
      <c r="AJ30" s="769"/>
      <c r="AK30" s="769"/>
      <c r="AL30" s="769" t="str">
        <f>IF('被共済者就労状況報告書（日別報告様式）'!AK30="○",'被共済者就労状況報告書（日別報告様式）'!AK30,"")</f>
        <v/>
      </c>
      <c r="AM30" s="769"/>
      <c r="AN30" s="769"/>
      <c r="AO30" s="770">
        <f t="shared" si="2"/>
        <v>0</v>
      </c>
    </row>
    <row r="31" spans="1:41" ht="30" customHeight="1">
      <c r="A31" s="761">
        <v>7</v>
      </c>
      <c r="B31" s="762" t="str">
        <f t="shared" si="0"/>
        <v/>
      </c>
      <c r="C31" s="763"/>
      <c r="D31" s="761"/>
      <c r="E31" s="764" t="str">
        <f t="shared" si="1"/>
        <v/>
      </c>
      <c r="F31" s="765"/>
      <c r="G31" s="765"/>
      <c r="H31" s="765"/>
      <c r="I31" s="765"/>
      <c r="J31" s="766"/>
      <c r="K31" s="767" t="str">
        <f>IF('被共済者就労状況報告書（日別報告様式）'!B31=0,"",'被共済者就労状況報告書（日別報告様式）'!B31)</f>
        <v/>
      </c>
      <c r="L31" s="767"/>
      <c r="M31" s="767"/>
      <c r="N31" s="767"/>
      <c r="O31" s="767"/>
      <c r="P31" s="767"/>
      <c r="Q31" s="768" t="str">
        <f>IF('被共済者就労状況報告書（日別報告様式）'!D31=0,"",'被共済者就労状況報告書（日別報告様式）'!D31)</f>
        <v/>
      </c>
      <c r="R31" s="768"/>
      <c r="S31" s="768"/>
      <c r="T31" s="768"/>
      <c r="U31" s="768"/>
      <c r="V31" s="768"/>
      <c r="W31" s="768"/>
      <c r="X31" s="768"/>
      <c r="Y31" s="768"/>
      <c r="Z31" s="768"/>
      <c r="AA31" s="768"/>
      <c r="AB31" s="768"/>
      <c r="AC31" s="768"/>
      <c r="AD31" s="768"/>
      <c r="AE31" s="768"/>
      <c r="AF31" s="768"/>
      <c r="AG31" s="768"/>
      <c r="AH31" s="769" t="str">
        <f>IF('被共済者就労状況報告書（日別報告様式）'!AJ31=0,"",'被共済者就労状況報告書（日別報告様式）'!AJ31)</f>
        <v/>
      </c>
      <c r="AI31" s="769"/>
      <c r="AJ31" s="769"/>
      <c r="AK31" s="769"/>
      <c r="AL31" s="769" t="str">
        <f>IF('被共済者就労状況報告書（日別報告様式）'!AK31="○",'被共済者就労状況報告書（日別報告様式）'!AK31,"")</f>
        <v/>
      </c>
      <c r="AM31" s="769"/>
      <c r="AN31" s="769"/>
      <c r="AO31" s="770">
        <f t="shared" si="2"/>
        <v>0</v>
      </c>
    </row>
    <row r="32" spans="1:41" ht="30" customHeight="1">
      <c r="A32" s="761">
        <v>8</v>
      </c>
      <c r="B32" s="762" t="str">
        <f>IF(K32="","",$E$9)</f>
        <v/>
      </c>
      <c r="C32" s="763"/>
      <c r="D32" s="761"/>
      <c r="E32" s="764" t="str">
        <f t="shared" si="1"/>
        <v/>
      </c>
      <c r="F32" s="765"/>
      <c r="G32" s="765"/>
      <c r="H32" s="765"/>
      <c r="I32" s="765"/>
      <c r="J32" s="766"/>
      <c r="K32" s="767" t="str">
        <f>IF('被共済者就労状況報告書（日別報告様式）'!B32=0,"",'被共済者就労状況報告書（日別報告様式）'!B32)</f>
        <v/>
      </c>
      <c r="L32" s="767"/>
      <c r="M32" s="767"/>
      <c r="N32" s="767"/>
      <c r="O32" s="767"/>
      <c r="P32" s="767"/>
      <c r="Q32" s="768" t="str">
        <f>IF('被共済者就労状況報告書（日別報告様式）'!D32=0,"",'被共済者就労状況報告書（日別報告様式）'!D32)</f>
        <v/>
      </c>
      <c r="R32" s="768"/>
      <c r="S32" s="768"/>
      <c r="T32" s="768"/>
      <c r="U32" s="768"/>
      <c r="V32" s="768"/>
      <c r="W32" s="768"/>
      <c r="X32" s="768"/>
      <c r="Y32" s="768"/>
      <c r="Z32" s="768"/>
      <c r="AA32" s="768"/>
      <c r="AB32" s="768"/>
      <c r="AC32" s="768"/>
      <c r="AD32" s="768"/>
      <c r="AE32" s="768"/>
      <c r="AF32" s="768"/>
      <c r="AG32" s="768"/>
      <c r="AH32" s="769" t="str">
        <f>IF('被共済者就労状況報告書（日別報告様式）'!AJ32=0,"",'被共済者就労状況報告書（日別報告様式）'!AJ32)</f>
        <v/>
      </c>
      <c r="AI32" s="769"/>
      <c r="AJ32" s="769"/>
      <c r="AK32" s="769"/>
      <c r="AL32" s="769" t="str">
        <f>IF('被共済者就労状況報告書（日別報告様式）'!AK32="○",'被共済者就労状況報告書（日別報告様式）'!AK32,"")</f>
        <v/>
      </c>
      <c r="AM32" s="769"/>
      <c r="AN32" s="769"/>
      <c r="AO32" s="770">
        <f t="shared" si="2"/>
        <v>0</v>
      </c>
    </row>
    <row r="33" spans="1:41" ht="30" customHeight="1">
      <c r="A33" s="761">
        <v>9</v>
      </c>
      <c r="B33" s="762" t="str">
        <f t="shared" si="0"/>
        <v/>
      </c>
      <c r="C33" s="763"/>
      <c r="D33" s="761"/>
      <c r="E33" s="764" t="str">
        <f t="shared" si="1"/>
        <v/>
      </c>
      <c r="F33" s="765"/>
      <c r="G33" s="765"/>
      <c r="H33" s="765"/>
      <c r="I33" s="765"/>
      <c r="J33" s="766"/>
      <c r="K33" s="767" t="str">
        <f>IF('被共済者就労状況報告書（日別報告様式）'!B33=0,"",'被共済者就労状況報告書（日別報告様式）'!B33)</f>
        <v/>
      </c>
      <c r="L33" s="767"/>
      <c r="M33" s="767"/>
      <c r="N33" s="767"/>
      <c r="O33" s="767"/>
      <c r="P33" s="767"/>
      <c r="Q33" s="768" t="str">
        <f>IF('被共済者就労状況報告書（日別報告様式）'!D33=0,"",'被共済者就労状況報告書（日別報告様式）'!D33)</f>
        <v/>
      </c>
      <c r="R33" s="768"/>
      <c r="S33" s="768"/>
      <c r="T33" s="768"/>
      <c r="U33" s="768"/>
      <c r="V33" s="768"/>
      <c r="W33" s="768"/>
      <c r="X33" s="768"/>
      <c r="Y33" s="768"/>
      <c r="Z33" s="768"/>
      <c r="AA33" s="768"/>
      <c r="AB33" s="768"/>
      <c r="AC33" s="768"/>
      <c r="AD33" s="768"/>
      <c r="AE33" s="768"/>
      <c r="AF33" s="768"/>
      <c r="AG33" s="768"/>
      <c r="AH33" s="769" t="str">
        <f>IF('被共済者就労状況報告書（日別報告様式）'!AJ33=0,"",'被共済者就労状況報告書（日別報告様式）'!AJ33)</f>
        <v/>
      </c>
      <c r="AI33" s="769"/>
      <c r="AJ33" s="769"/>
      <c r="AK33" s="769"/>
      <c r="AL33" s="769" t="str">
        <f>IF('被共済者就労状況報告書（日別報告様式）'!AK33="○",'被共済者就労状況報告書（日別報告様式）'!AK33,"")</f>
        <v/>
      </c>
      <c r="AM33" s="769"/>
      <c r="AN33" s="769"/>
      <c r="AO33" s="770">
        <f t="shared" si="2"/>
        <v>0</v>
      </c>
    </row>
    <row r="34" spans="1:41" ht="30" customHeight="1">
      <c r="A34" s="761">
        <v>10</v>
      </c>
      <c r="B34" s="762" t="str">
        <f>IF(K34="","",$E$9)</f>
        <v/>
      </c>
      <c r="C34" s="763"/>
      <c r="D34" s="761"/>
      <c r="E34" s="764" t="str">
        <f>IF(K34="","",$E$6)</f>
        <v/>
      </c>
      <c r="F34" s="765"/>
      <c r="G34" s="765"/>
      <c r="H34" s="765"/>
      <c r="I34" s="765"/>
      <c r="J34" s="766"/>
      <c r="K34" s="767" t="str">
        <f>IF('被共済者就労状況報告書（日別報告様式）'!B34=0,"",'被共済者就労状況報告書（日別報告様式）'!B34)</f>
        <v/>
      </c>
      <c r="L34" s="767"/>
      <c r="M34" s="767"/>
      <c r="N34" s="767"/>
      <c r="O34" s="767"/>
      <c r="P34" s="767"/>
      <c r="Q34" s="768" t="str">
        <f>IF('被共済者就労状況報告書（日別報告様式）'!D34=0,"",'被共済者就労状況報告書（日別報告様式）'!D34)</f>
        <v/>
      </c>
      <c r="R34" s="768"/>
      <c r="S34" s="768"/>
      <c r="T34" s="768"/>
      <c r="U34" s="768"/>
      <c r="V34" s="768"/>
      <c r="W34" s="768"/>
      <c r="X34" s="768"/>
      <c r="Y34" s="768"/>
      <c r="Z34" s="768"/>
      <c r="AA34" s="768"/>
      <c r="AB34" s="768"/>
      <c r="AC34" s="768"/>
      <c r="AD34" s="768"/>
      <c r="AE34" s="768"/>
      <c r="AF34" s="768"/>
      <c r="AG34" s="768"/>
      <c r="AH34" s="769" t="str">
        <f>IF('被共済者就労状況報告書（日別報告様式）'!AJ34=0,"",'被共済者就労状況報告書（日別報告様式）'!AJ34)</f>
        <v/>
      </c>
      <c r="AI34" s="769"/>
      <c r="AJ34" s="769"/>
      <c r="AK34" s="769"/>
      <c r="AL34" s="769" t="str">
        <f>IF('被共済者就労状況報告書（日別報告様式）'!AK34="○",'被共済者就労状況報告書（日別報告様式）'!AK34,"")</f>
        <v/>
      </c>
      <c r="AM34" s="769"/>
      <c r="AN34" s="769"/>
      <c r="AO34" s="770">
        <f t="shared" si="2"/>
        <v>0</v>
      </c>
    </row>
    <row r="35" spans="1:41" ht="30" customHeight="1">
      <c r="A35" s="771" t="s">
        <v>130</v>
      </c>
      <c r="B35" s="772"/>
      <c r="C35" s="772"/>
      <c r="D35" s="772"/>
      <c r="E35" s="772"/>
      <c r="F35" s="772"/>
      <c r="G35" s="772"/>
      <c r="H35" s="772"/>
      <c r="I35" s="772"/>
      <c r="J35" s="772"/>
      <c r="K35" s="772"/>
      <c r="L35" s="772"/>
      <c r="M35" s="772"/>
      <c r="N35" s="772"/>
      <c r="O35" s="772"/>
      <c r="P35" s="772"/>
      <c r="Q35" s="772"/>
      <c r="R35" s="772"/>
      <c r="S35" s="772"/>
      <c r="T35" s="772"/>
      <c r="U35" s="772"/>
      <c r="V35" s="772"/>
      <c r="W35" s="772"/>
      <c r="X35" s="772"/>
      <c r="Y35" s="772"/>
      <c r="Z35" s="772"/>
      <c r="AA35" s="772"/>
      <c r="AB35" s="772"/>
      <c r="AC35" s="772"/>
      <c r="AD35" s="772"/>
      <c r="AE35" s="772"/>
      <c r="AF35" s="772"/>
      <c r="AG35" s="773"/>
      <c r="AH35" s="774">
        <f>SUM(AH25:AK34)</f>
        <v>0</v>
      </c>
      <c r="AI35" s="775"/>
      <c r="AJ35" s="775"/>
      <c r="AK35" s="776"/>
      <c r="AL35" s="777">
        <f>COUNTIF(AL25:AN34,"○")</f>
        <v>0</v>
      </c>
      <c r="AM35" s="778"/>
      <c r="AN35" s="779"/>
      <c r="AO35" s="770">
        <f>SUM(AO25:AO34)</f>
        <v>0</v>
      </c>
    </row>
    <row r="37" spans="1:41">
      <c r="AL37" s="672"/>
      <c r="AM37" s="672"/>
      <c r="AN37" s="672"/>
    </row>
    <row r="56" spans="38:40">
      <c r="AN56" s="742"/>
    </row>
    <row r="57" spans="38:40">
      <c r="AL57" s="575"/>
      <c r="AM57" s="575"/>
      <c r="AN57" s="575"/>
    </row>
    <row r="58" spans="38:40">
      <c r="AL58" s="752" t="s">
        <v>180</v>
      </c>
      <c r="AM58" s="753"/>
      <c r="AN58" s="754"/>
    </row>
    <row r="59" spans="38:40">
      <c r="AL59" s="758"/>
      <c r="AM59" s="759"/>
      <c r="AN59" s="760"/>
    </row>
    <row r="60" spans="38:40">
      <c r="AL60" s="780"/>
      <c r="AM60" s="780"/>
      <c r="AN60" s="780"/>
    </row>
    <row r="61" spans="38:40">
      <c r="AL61" s="781"/>
      <c r="AM61" s="781"/>
      <c r="AN61" s="781"/>
    </row>
    <row r="62" spans="38:40">
      <c r="AL62" s="780"/>
      <c r="AM62" s="780"/>
      <c r="AN62" s="780"/>
    </row>
    <row r="63" spans="38:40">
      <c r="AL63" s="780"/>
      <c r="AM63" s="780"/>
      <c r="AN63" s="780"/>
    </row>
    <row r="64" spans="38:40">
      <c r="AL64" s="782"/>
      <c r="AM64" s="783"/>
      <c r="AN64" s="784"/>
    </row>
    <row r="65" spans="38:40">
      <c r="AL65" s="782"/>
      <c r="AM65" s="783"/>
      <c r="AN65" s="784"/>
    </row>
    <row r="66" spans="38:40">
      <c r="AL66" s="782"/>
      <c r="AM66" s="783"/>
      <c r="AN66" s="784"/>
    </row>
    <row r="67" spans="38:40">
      <c r="AL67" s="781"/>
      <c r="AM67" s="781"/>
      <c r="AN67" s="781"/>
    </row>
    <row r="68" spans="38:40">
      <c r="AL68" s="781"/>
      <c r="AM68" s="781"/>
      <c r="AN68" s="781"/>
    </row>
    <row r="69" spans="38:40">
      <c r="AL69" s="782"/>
      <c r="AM69" s="783"/>
      <c r="AN69" s="784"/>
    </row>
    <row r="70" spans="38:40">
      <c r="AL70" s="782"/>
      <c r="AM70" s="783"/>
      <c r="AN70" s="784"/>
    </row>
    <row r="71" spans="38:40">
      <c r="AL71" s="782"/>
      <c r="AM71" s="783"/>
      <c r="AN71" s="784"/>
    </row>
    <row r="72" spans="38:40">
      <c r="AL72" s="782"/>
      <c r="AM72" s="783"/>
      <c r="AN72" s="784"/>
    </row>
    <row r="73" spans="38:40">
      <c r="AL73" s="782"/>
      <c r="AM73" s="783"/>
      <c r="AN73" s="784"/>
    </row>
    <row r="74" spans="38:40">
      <c r="AL74" s="782"/>
      <c r="AM74" s="783"/>
      <c r="AN74" s="784"/>
    </row>
    <row r="75" spans="38:40">
      <c r="AL75" s="782"/>
      <c r="AM75" s="783"/>
      <c r="AN75" s="784"/>
    </row>
    <row r="76" spans="38:40">
      <c r="AL76" s="785"/>
      <c r="AM76" s="785"/>
      <c r="AN76" s="785"/>
    </row>
  </sheetData>
  <mergeCells count="137">
    <mergeCell ref="AL74:AN74"/>
    <mergeCell ref="AL75:AN75"/>
    <mergeCell ref="AL76:AN76"/>
    <mergeCell ref="AL68:AN68"/>
    <mergeCell ref="AL69:AN69"/>
    <mergeCell ref="AL70:AN70"/>
    <mergeCell ref="AL71:AN71"/>
    <mergeCell ref="AL72:AN72"/>
    <mergeCell ref="AL73:AN73"/>
    <mergeCell ref="AL62:AN62"/>
    <mergeCell ref="AL63:AN63"/>
    <mergeCell ref="AL64:AN64"/>
    <mergeCell ref="AL65:AN65"/>
    <mergeCell ref="AL66:AN66"/>
    <mergeCell ref="AL67:AN67"/>
    <mergeCell ref="A35:AG35"/>
    <mergeCell ref="AH35:AK35"/>
    <mergeCell ref="AL35:AN35"/>
    <mergeCell ref="AL58:AN59"/>
    <mergeCell ref="AL60:AN60"/>
    <mergeCell ref="AL61:AN61"/>
    <mergeCell ref="B34:C34"/>
    <mergeCell ref="E34:J34"/>
    <mergeCell ref="K34:P34"/>
    <mergeCell ref="Q34:AG34"/>
    <mergeCell ref="AH34:AK34"/>
    <mergeCell ref="AL34:AN34"/>
    <mergeCell ref="B33:C33"/>
    <mergeCell ref="E33:J33"/>
    <mergeCell ref="K33:P33"/>
    <mergeCell ref="Q33:AG33"/>
    <mergeCell ref="AH33:AK33"/>
    <mergeCell ref="AL33:AN33"/>
    <mergeCell ref="B32:C32"/>
    <mergeCell ref="E32:J32"/>
    <mergeCell ref="K32:P32"/>
    <mergeCell ref="Q32:AG32"/>
    <mergeCell ref="AH32:AK32"/>
    <mergeCell ref="AL32:AN32"/>
    <mergeCell ref="B31:C31"/>
    <mergeCell ref="E31:J31"/>
    <mergeCell ref="K31:P31"/>
    <mergeCell ref="Q31:AG31"/>
    <mergeCell ref="AH31:AK31"/>
    <mergeCell ref="AL31:AN31"/>
    <mergeCell ref="B30:C30"/>
    <mergeCell ref="E30:J30"/>
    <mergeCell ref="K30:P30"/>
    <mergeCell ref="Q30:AG30"/>
    <mergeCell ref="AH30:AK30"/>
    <mergeCell ref="AL30:AN30"/>
    <mergeCell ref="B29:C29"/>
    <mergeCell ref="E29:J29"/>
    <mergeCell ref="K29:P29"/>
    <mergeCell ref="Q29:AG29"/>
    <mergeCell ref="AH29:AK29"/>
    <mergeCell ref="AL29:AN29"/>
    <mergeCell ref="B28:C28"/>
    <mergeCell ref="E28:J28"/>
    <mergeCell ref="K28:P28"/>
    <mergeCell ref="Q28:AG28"/>
    <mergeCell ref="AH28:AK28"/>
    <mergeCell ref="AL28:AN28"/>
    <mergeCell ref="B27:C27"/>
    <mergeCell ref="E27:J27"/>
    <mergeCell ref="K27:P27"/>
    <mergeCell ref="Q27:AG27"/>
    <mergeCell ref="AH27:AK27"/>
    <mergeCell ref="AL27:AN27"/>
    <mergeCell ref="B26:C26"/>
    <mergeCell ref="E26:J26"/>
    <mergeCell ref="K26:P26"/>
    <mergeCell ref="Q26:AG26"/>
    <mergeCell ref="AH26:AK26"/>
    <mergeCell ref="AL26:AN26"/>
    <mergeCell ref="AH23:AK23"/>
    <mergeCell ref="AL23:AN24"/>
    <mergeCell ref="AH24:AK24"/>
    <mergeCell ref="B25:C25"/>
    <mergeCell ref="E25:J25"/>
    <mergeCell ref="K25:P25"/>
    <mergeCell ref="Q25:AG25"/>
    <mergeCell ref="AH25:AK25"/>
    <mergeCell ref="AL25:AN25"/>
    <mergeCell ref="I22:L22"/>
    <mergeCell ref="M22:O22"/>
    <mergeCell ref="P22:V22"/>
    <mergeCell ref="X22:AG22"/>
    <mergeCell ref="A23:A24"/>
    <mergeCell ref="B23:C24"/>
    <mergeCell ref="D23:D24"/>
    <mergeCell ref="E23:J24"/>
    <mergeCell ref="K23:P24"/>
    <mergeCell ref="Q23:AG24"/>
    <mergeCell ref="B19:C19"/>
    <mergeCell ref="E19:O19"/>
    <mergeCell ref="P19:V19"/>
    <mergeCell ref="X19:AK19"/>
    <mergeCell ref="B20:C20"/>
    <mergeCell ref="E20:O20"/>
    <mergeCell ref="P20:V20"/>
    <mergeCell ref="X20:AK20"/>
    <mergeCell ref="B15:C15"/>
    <mergeCell ref="E15:Z16"/>
    <mergeCell ref="B16:C16"/>
    <mergeCell ref="B17:C17"/>
    <mergeCell ref="E17:Z17"/>
    <mergeCell ref="AJ17:AK17"/>
    <mergeCell ref="B12:C12"/>
    <mergeCell ref="E12:Z13"/>
    <mergeCell ref="B13:C13"/>
    <mergeCell ref="B14:C14"/>
    <mergeCell ref="E14:Z14"/>
    <mergeCell ref="AC14:AK14"/>
    <mergeCell ref="B9:C9"/>
    <mergeCell ref="E9:Z9"/>
    <mergeCell ref="AC9:AD11"/>
    <mergeCell ref="AE9:AK11"/>
    <mergeCell ref="B10:C10"/>
    <mergeCell ref="E10:Z11"/>
    <mergeCell ref="B11:C11"/>
    <mergeCell ref="B6:C6"/>
    <mergeCell ref="E6:Z6"/>
    <mergeCell ref="AC6:AK6"/>
    <mergeCell ref="B7:C7"/>
    <mergeCell ref="E7:Z7"/>
    <mergeCell ref="AC7:AD8"/>
    <mergeCell ref="AE7:AK8"/>
    <mergeCell ref="B8:C8"/>
    <mergeCell ref="E8:Z8"/>
    <mergeCell ref="A2:AK2"/>
    <mergeCell ref="X3:AA3"/>
    <mergeCell ref="AB3:AK3"/>
    <mergeCell ref="B4:G4"/>
    <mergeCell ref="H4:J4"/>
    <mergeCell ref="X4:AA4"/>
    <mergeCell ref="AB4:AK4"/>
  </mergeCells>
  <phoneticPr fontId="2"/>
  <pageMargins left="0.27559055118110237" right="0.27559055118110237" top="0.31496062992125984" bottom="0.35433070866141736" header="0.19685039370078741" footer="0.19685039370078741"/>
  <pageSetup paperSize="9" scale="89" fitToHeight="0"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D61"/>
  <sheetViews>
    <sheetView showGridLines="0" view="pageBreakPreview" topLeftCell="B22" zoomScaleNormal="100" zoomScaleSheetLayoutView="100" workbookViewId="0">
      <selection activeCell="AQ30" sqref="AQ30"/>
    </sheetView>
  </sheetViews>
  <sheetFormatPr defaultRowHeight="13.5"/>
  <cols>
    <col min="1" max="4" width="3.125" style="786" customWidth="1"/>
    <col min="5" max="5" width="3.625" style="786" customWidth="1"/>
    <col min="6" max="7" width="3.125" style="786" customWidth="1"/>
    <col min="8" max="10" width="3.625" style="786" customWidth="1"/>
    <col min="11" max="35" width="3.125" style="786" customWidth="1"/>
    <col min="36" max="58" width="3.625" style="786" customWidth="1"/>
    <col min="59" max="16384" width="9" style="786"/>
  </cols>
  <sheetData>
    <row r="1" spans="2:30">
      <c r="B1" s="794" t="s">
        <v>210</v>
      </c>
    </row>
    <row r="5" spans="2:30" ht="17.25">
      <c r="B5" s="805" t="s">
        <v>209</v>
      </c>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row>
    <row r="6" spans="2:30" ht="17.25">
      <c r="B6" s="805" t="s">
        <v>208</v>
      </c>
      <c r="C6" s="805"/>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row>
    <row r="8" spans="2:30">
      <c r="V8" s="790" t="s">
        <v>189</v>
      </c>
      <c r="W8" s="789"/>
      <c r="X8" s="789"/>
      <c r="Y8" s="804" t="str">
        <f>IF('被共済者就労状況報告書（日別報告様式）'!AD3=0,"",'被共済者就労状況報告書（日別報告様式）'!AD3)</f>
        <v/>
      </c>
      <c r="Z8" s="804"/>
      <c r="AA8" s="804"/>
      <c r="AB8" s="804"/>
      <c r="AC8" s="804"/>
      <c r="AD8" s="804"/>
    </row>
    <row r="9" spans="2:30" ht="23.25" customHeight="1">
      <c r="V9" s="833" t="str">
        <f>IF('被共済者就労状況報告書（日別報告様式）'!AD4=0,"",'被共済者就労状況報告書（日別報告様式）'!AD4)</f>
        <v/>
      </c>
      <c r="W9" s="833"/>
      <c r="X9" s="833"/>
      <c r="Y9" s="833"/>
      <c r="Z9" s="833"/>
      <c r="AA9" s="833"/>
      <c r="AB9" s="833"/>
      <c r="AC9" s="833"/>
      <c r="AD9" s="833"/>
    </row>
    <row r="10" spans="2:30" ht="27" customHeight="1">
      <c r="X10" s="794"/>
      <c r="Y10" s="832"/>
      <c r="Z10" s="794"/>
      <c r="AA10" s="832"/>
      <c r="AB10" s="794"/>
      <c r="AC10" s="831"/>
    </row>
    <row r="12" spans="2:30" ht="13.5" customHeight="1">
      <c r="B12" s="830"/>
      <c r="C12" s="830"/>
      <c r="E12" s="829"/>
      <c r="F12" s="829"/>
      <c r="G12" s="829"/>
      <c r="H12" s="829"/>
      <c r="I12" s="829"/>
      <c r="J12" s="829"/>
      <c r="K12" s="829"/>
      <c r="L12" s="829"/>
      <c r="M12" s="829"/>
      <c r="N12" s="829"/>
      <c r="O12" s="829"/>
      <c r="P12" s="829"/>
      <c r="Q12" s="829"/>
      <c r="R12" s="829"/>
      <c r="S12" s="829"/>
      <c r="T12" s="829"/>
      <c r="U12" s="829"/>
      <c r="V12" s="829"/>
      <c r="W12" s="829"/>
      <c r="X12" s="829"/>
      <c r="Y12" s="829"/>
      <c r="Z12" s="829"/>
      <c r="AA12" s="829"/>
      <c r="AB12" s="829"/>
      <c r="AC12" s="829"/>
      <c r="AD12" s="829"/>
    </row>
    <row r="13" spans="2:30" ht="30" customHeight="1">
      <c r="B13" s="803" t="s">
        <v>188</v>
      </c>
      <c r="C13" s="803"/>
      <c r="D13" s="803"/>
      <c r="E13" s="803"/>
      <c r="F13" s="803"/>
      <c r="G13" s="802" t="str">
        <f>IF('被共済者就労状況報告書（日別報告様式）'!B4=0,"",'被共済者就労状況報告書（日別報告様式）'!B4&amp;"　　殿")</f>
        <v/>
      </c>
      <c r="H13" s="802"/>
      <c r="I13" s="802"/>
      <c r="J13" s="802"/>
      <c r="K13" s="802"/>
      <c r="L13" s="802"/>
      <c r="M13" s="802"/>
      <c r="N13" s="802"/>
      <c r="O13" s="802"/>
      <c r="P13" s="802"/>
      <c r="Q13" s="802"/>
      <c r="R13" s="802"/>
      <c r="S13" s="802"/>
      <c r="T13" s="802"/>
      <c r="U13" s="802"/>
      <c r="V13" s="801"/>
      <c r="W13" s="801"/>
      <c r="X13" s="801"/>
      <c r="Y13" s="801"/>
      <c r="Z13" s="801"/>
      <c r="AA13" s="801"/>
      <c r="AB13" s="801"/>
      <c r="AC13" s="801"/>
      <c r="AD13" s="801"/>
    </row>
    <row r="14" spans="2:30">
      <c r="B14" s="800"/>
      <c r="C14" s="800"/>
      <c r="D14" s="800"/>
      <c r="E14" s="800"/>
      <c r="F14" s="800"/>
      <c r="G14" s="800"/>
      <c r="H14" s="800"/>
      <c r="I14" s="800"/>
      <c r="J14" s="800"/>
      <c r="K14" s="800"/>
      <c r="L14" s="800"/>
      <c r="M14" s="800"/>
      <c r="N14" s="800"/>
      <c r="O14" s="800"/>
      <c r="P14" s="800"/>
      <c r="Q14" s="800"/>
      <c r="R14" s="800"/>
      <c r="S14" s="800"/>
      <c r="T14" s="800"/>
      <c r="U14" s="800"/>
      <c r="V14" s="800"/>
      <c r="W14" s="800"/>
      <c r="X14" s="800"/>
      <c r="Y14" s="800"/>
      <c r="Z14" s="800"/>
      <c r="AA14" s="800"/>
      <c r="AB14" s="800"/>
      <c r="AC14" s="800"/>
      <c r="AD14" s="800"/>
    </row>
    <row r="15" spans="2:30" ht="15" customHeight="1">
      <c r="M15" s="828"/>
      <c r="N15" s="828"/>
      <c r="O15" s="828"/>
      <c r="P15" s="828"/>
      <c r="Q15" s="828"/>
      <c r="R15" s="828"/>
      <c r="S15" s="828"/>
      <c r="T15" s="828"/>
      <c r="U15" s="828"/>
      <c r="V15" s="828"/>
      <c r="W15" s="828"/>
      <c r="X15" s="828"/>
      <c r="Y15" s="828"/>
      <c r="Z15" s="828"/>
      <c r="AA15" s="828"/>
      <c r="AB15" s="828"/>
      <c r="AC15" s="828"/>
      <c r="AD15" s="828"/>
    </row>
    <row r="16" spans="2:30" ht="31.5" customHeight="1">
      <c r="H16" s="803" t="s">
        <v>207</v>
      </c>
      <c r="I16" s="803"/>
      <c r="J16" s="803"/>
      <c r="K16" s="803"/>
      <c r="L16" s="823" t="str">
        <f>IF('被共済者就労状況報告書（日別報告様式）'!D6=0,"",'被共済者就労状況報告書（日別報告様式）'!D6)</f>
        <v/>
      </c>
      <c r="M16" s="823"/>
      <c r="N16" s="823"/>
      <c r="O16" s="823"/>
      <c r="P16" s="823"/>
      <c r="Q16" s="823"/>
      <c r="R16" s="823"/>
      <c r="S16" s="823"/>
      <c r="T16" s="823"/>
      <c r="U16" s="823"/>
      <c r="V16" s="823"/>
      <c r="W16" s="823"/>
      <c r="X16" s="823"/>
      <c r="Y16" s="823"/>
      <c r="Z16" s="823"/>
      <c r="AA16" s="823"/>
      <c r="AB16" s="823"/>
      <c r="AC16" s="823"/>
      <c r="AD16" s="823"/>
    </row>
    <row r="17" spans="3:30" s="822" customFormat="1" ht="31.5" customHeight="1">
      <c r="H17" s="817" t="s">
        <v>206</v>
      </c>
      <c r="I17" s="817"/>
      <c r="J17" s="817"/>
      <c r="K17" s="817"/>
      <c r="L17" s="823" t="str">
        <f>IF('被共済者就労状況報告書（日別報告様式）'!D7=0,"",'被共済者就労状況報告書（日別報告様式）'!D7)</f>
        <v/>
      </c>
      <c r="M17" s="823"/>
      <c r="N17" s="823"/>
      <c r="O17" s="823"/>
      <c r="P17" s="823"/>
      <c r="Q17" s="823"/>
      <c r="R17" s="823"/>
      <c r="S17" s="823"/>
      <c r="T17" s="823"/>
      <c r="U17" s="823"/>
      <c r="V17" s="823"/>
      <c r="W17" s="823"/>
      <c r="X17" s="823"/>
      <c r="Y17" s="823"/>
      <c r="Z17" s="823"/>
      <c r="AA17" s="823"/>
      <c r="AB17" s="823"/>
      <c r="AC17" s="823"/>
      <c r="AD17" s="823"/>
    </row>
    <row r="18" spans="3:30" s="822" customFormat="1" ht="31.5" customHeight="1">
      <c r="H18" s="817" t="s">
        <v>205</v>
      </c>
      <c r="I18" s="817"/>
      <c r="J18" s="817"/>
      <c r="K18" s="817"/>
      <c r="L18" s="823" t="str">
        <f>IF('被共済者就労状況報告書（日別報告様式）'!D8=0,"",'被共済者就労状況報告書（日別報告様式）'!D8)</f>
        <v/>
      </c>
      <c r="M18" s="823"/>
      <c r="N18" s="823"/>
      <c r="O18" s="823"/>
      <c r="P18" s="823"/>
      <c r="Q18" s="823"/>
      <c r="R18" s="823"/>
      <c r="S18" s="823"/>
      <c r="T18" s="823"/>
      <c r="U18" s="823"/>
      <c r="V18" s="823"/>
      <c r="W18" s="823"/>
      <c r="X18" s="823"/>
      <c r="Y18" s="823"/>
      <c r="Z18" s="823"/>
      <c r="AA18" s="823"/>
      <c r="AB18" s="823"/>
      <c r="AC18" s="823"/>
      <c r="AD18" s="823"/>
    </row>
    <row r="19" spans="3:30" s="822" customFormat="1" ht="31.5" customHeight="1">
      <c r="H19" s="827" t="s">
        <v>204</v>
      </c>
      <c r="I19" s="827"/>
      <c r="J19" s="827"/>
      <c r="K19" s="827"/>
      <c r="L19" s="823" t="str">
        <f>IF('被共済者就労状況報告書（日別報告様式）'!D9=0,"",'被共済者就労状況報告書（日別報告様式）'!D9)</f>
        <v/>
      </c>
      <c r="M19" s="823"/>
      <c r="N19" s="823"/>
      <c r="O19" s="823"/>
      <c r="P19" s="823"/>
      <c r="Q19" s="823"/>
      <c r="R19" s="823"/>
      <c r="S19" s="823"/>
      <c r="T19" s="823"/>
      <c r="U19" s="823"/>
      <c r="V19" s="823"/>
      <c r="W19" s="823"/>
      <c r="X19" s="823"/>
      <c r="Y19" s="823"/>
      <c r="Z19" s="823"/>
      <c r="AA19" s="823"/>
      <c r="AB19" s="823"/>
      <c r="AC19" s="823"/>
      <c r="AD19" s="823"/>
    </row>
    <row r="20" spans="3:30" s="822" customFormat="1" ht="15" customHeight="1">
      <c r="H20" s="825" t="s">
        <v>200</v>
      </c>
      <c r="I20" s="825"/>
      <c r="J20" s="825"/>
      <c r="K20" s="825"/>
      <c r="L20" s="824" t="str">
        <f>IF('被共済者就労状況報告書（日別報告様式）'!D10=0,"",'被共済者就労状況報告書（日別報告様式）'!D10)</f>
        <v/>
      </c>
      <c r="M20" s="824"/>
      <c r="N20" s="824"/>
      <c r="O20" s="824"/>
      <c r="P20" s="824"/>
      <c r="Q20" s="824"/>
      <c r="R20" s="824"/>
      <c r="S20" s="824"/>
      <c r="T20" s="824"/>
      <c r="U20" s="824"/>
      <c r="V20" s="824"/>
      <c r="W20" s="824"/>
      <c r="X20" s="824"/>
      <c r="Y20" s="824"/>
      <c r="Z20" s="824"/>
      <c r="AA20" s="824"/>
      <c r="AB20" s="824"/>
      <c r="AC20" s="824"/>
      <c r="AD20" s="824"/>
    </row>
    <row r="21" spans="3:30" s="822" customFormat="1" ht="15" customHeight="1">
      <c r="H21" s="803" t="s">
        <v>203</v>
      </c>
      <c r="I21" s="803"/>
      <c r="J21" s="803"/>
      <c r="K21" s="803"/>
      <c r="L21" s="823"/>
      <c r="M21" s="823"/>
      <c r="N21" s="823"/>
      <c r="O21" s="823"/>
      <c r="P21" s="823"/>
      <c r="Q21" s="823"/>
      <c r="R21" s="823"/>
      <c r="S21" s="823"/>
      <c r="T21" s="823"/>
      <c r="U21" s="823"/>
      <c r="V21" s="823"/>
      <c r="W21" s="823"/>
      <c r="X21" s="823"/>
      <c r="Y21" s="823"/>
      <c r="Z21" s="823"/>
      <c r="AA21" s="823"/>
      <c r="AB21" s="823"/>
      <c r="AC21" s="823"/>
      <c r="AD21" s="823"/>
    </row>
    <row r="22" spans="3:30" s="822" customFormat="1" ht="15" customHeight="1">
      <c r="H22" s="826" t="s">
        <v>169</v>
      </c>
      <c r="I22" s="826"/>
      <c r="J22" s="826"/>
      <c r="K22" s="826"/>
      <c r="L22" s="824" t="str">
        <f>IF('被共済者就労状況報告書（日別報告様式）'!D12=0,"",'被共済者就労状況報告書（日別報告様式）'!D12)</f>
        <v/>
      </c>
      <c r="M22" s="824"/>
      <c r="N22" s="824"/>
      <c r="O22" s="824"/>
      <c r="P22" s="824"/>
      <c r="Q22" s="824"/>
      <c r="R22" s="824"/>
      <c r="S22" s="824"/>
      <c r="T22" s="824"/>
      <c r="U22" s="824"/>
      <c r="V22" s="824"/>
      <c r="W22" s="824"/>
      <c r="X22" s="824"/>
      <c r="Y22" s="824"/>
      <c r="Z22" s="824"/>
      <c r="AA22" s="824"/>
      <c r="AB22" s="824"/>
      <c r="AC22" s="824"/>
      <c r="AD22" s="824"/>
    </row>
    <row r="23" spans="3:30" s="822" customFormat="1" ht="15" customHeight="1">
      <c r="H23" s="803" t="s">
        <v>202</v>
      </c>
      <c r="I23" s="803"/>
      <c r="J23" s="803"/>
      <c r="K23" s="803"/>
      <c r="L23" s="823"/>
      <c r="M23" s="823"/>
      <c r="N23" s="823"/>
      <c r="O23" s="823"/>
      <c r="P23" s="823"/>
      <c r="Q23" s="823"/>
      <c r="R23" s="823"/>
      <c r="S23" s="823"/>
      <c r="T23" s="823"/>
      <c r="U23" s="823"/>
      <c r="V23" s="823"/>
      <c r="W23" s="823"/>
      <c r="X23" s="823"/>
      <c r="Y23" s="823"/>
      <c r="Z23" s="823"/>
      <c r="AA23" s="823"/>
      <c r="AB23" s="823"/>
      <c r="AC23" s="823"/>
      <c r="AD23" s="823"/>
    </row>
    <row r="24" spans="3:30" s="822" customFormat="1" ht="31.5" customHeight="1">
      <c r="H24" s="817" t="s">
        <v>201</v>
      </c>
      <c r="I24" s="817"/>
      <c r="J24" s="817"/>
      <c r="K24" s="817"/>
      <c r="L24" s="823" t="str">
        <f>IF('被共済者就労状況報告書（日別報告様式）'!D14=0,"",'被共済者就労状況報告書（日別報告様式）'!D14)</f>
        <v/>
      </c>
      <c r="M24" s="823"/>
      <c r="N24" s="823"/>
      <c r="O24" s="823"/>
      <c r="P24" s="823"/>
      <c r="Q24" s="823"/>
      <c r="R24" s="823"/>
      <c r="S24" s="823"/>
      <c r="T24" s="823"/>
      <c r="U24" s="823"/>
      <c r="V24" s="823"/>
      <c r="W24" s="823"/>
      <c r="X24" s="823"/>
      <c r="Y24" s="823"/>
      <c r="Z24" s="823"/>
      <c r="AA24" s="823"/>
      <c r="AB24" s="823"/>
      <c r="AC24" s="823"/>
      <c r="AD24" s="823"/>
    </row>
    <row r="25" spans="3:30" s="822" customFormat="1" ht="15.75" customHeight="1">
      <c r="H25" s="825" t="s">
        <v>200</v>
      </c>
      <c r="I25" s="825"/>
      <c r="J25" s="825"/>
      <c r="K25" s="825"/>
      <c r="L25" s="824" t="str">
        <f>IF('被共済者就労状況報告書（日別報告様式）'!D15=0,"",'被共済者就労状況報告書（日別報告様式）'!D15)</f>
        <v/>
      </c>
      <c r="M25" s="824"/>
      <c r="N25" s="824"/>
      <c r="O25" s="824"/>
      <c r="P25" s="824"/>
      <c r="Q25" s="824"/>
      <c r="R25" s="824"/>
      <c r="S25" s="824"/>
      <c r="T25" s="824"/>
      <c r="U25" s="824"/>
      <c r="V25" s="824"/>
      <c r="W25" s="824"/>
      <c r="X25" s="824"/>
      <c r="Y25" s="824"/>
      <c r="Z25" s="824"/>
      <c r="AA25" s="824"/>
      <c r="AB25" s="824"/>
      <c r="AC25" s="824"/>
      <c r="AD25" s="824"/>
    </row>
    <row r="26" spans="3:30" s="822" customFormat="1" ht="15.75" customHeight="1">
      <c r="H26" s="803" t="s">
        <v>199</v>
      </c>
      <c r="I26" s="803"/>
      <c r="J26" s="803"/>
      <c r="K26" s="803"/>
      <c r="L26" s="823"/>
      <c r="M26" s="823"/>
      <c r="N26" s="823"/>
      <c r="O26" s="823"/>
      <c r="P26" s="823"/>
      <c r="Q26" s="823"/>
      <c r="R26" s="823"/>
      <c r="S26" s="823"/>
      <c r="T26" s="823"/>
      <c r="U26" s="823"/>
      <c r="V26" s="823"/>
      <c r="W26" s="823"/>
      <c r="X26" s="823"/>
      <c r="Y26" s="823"/>
      <c r="Z26" s="823"/>
      <c r="AA26" s="823"/>
      <c r="AB26" s="823"/>
      <c r="AC26" s="823"/>
      <c r="AD26" s="823"/>
    </row>
    <row r="27" spans="3:30" ht="16.5" customHeight="1"/>
    <row r="28" spans="3:30">
      <c r="C28" s="794" t="s">
        <v>198</v>
      </c>
    </row>
    <row r="29" spans="3:30" ht="15" customHeight="1"/>
    <row r="30" spans="3:30" ht="14.25">
      <c r="M30" s="821" t="s">
        <v>197</v>
      </c>
    </row>
    <row r="32" spans="3:30" ht="20.25" customHeight="1">
      <c r="C32" s="794" t="s">
        <v>196</v>
      </c>
      <c r="F32" s="819" t="str">
        <f>IF('被共済者就労状況報告書（日別報告様式）'!Q23=0,"",'被共済者就労状況報告書（日別報告様式）'!Q23)</f>
        <v/>
      </c>
      <c r="G32" s="819"/>
      <c r="H32" s="819"/>
      <c r="I32" s="819"/>
      <c r="J32" s="819"/>
      <c r="K32" s="819"/>
      <c r="L32" s="819"/>
      <c r="M32" s="820" t="s">
        <v>195</v>
      </c>
      <c r="O32" s="819" t="str">
        <f>IF('被共済者就労状況報告書（日別報告様式）'!X23=0,"",'被共済者就労状況報告書（日別報告様式）'!X23)</f>
        <v/>
      </c>
      <c r="P32" s="819"/>
      <c r="Q32" s="819"/>
      <c r="R32" s="819"/>
      <c r="S32" s="819"/>
      <c r="T32" s="819"/>
      <c r="U32" s="819"/>
      <c r="Y32" s="818" t="s">
        <v>194</v>
      </c>
      <c r="Z32" s="817"/>
      <c r="AA32" s="817"/>
      <c r="AB32" s="817"/>
      <c r="AC32" s="817"/>
      <c r="AD32" s="816"/>
    </row>
    <row r="33" spans="2:30" ht="12" customHeight="1">
      <c r="Y33" s="815"/>
      <c r="Z33" s="800"/>
      <c r="AA33" s="800"/>
      <c r="AB33" s="800"/>
      <c r="AC33" s="800"/>
      <c r="AD33" s="814"/>
    </row>
    <row r="34" spans="2:30" ht="17.25">
      <c r="C34" s="794" t="s">
        <v>193</v>
      </c>
      <c r="F34" s="789"/>
      <c r="G34" s="813">
        <f>'[2]被共済者就労状況報告書（月別報告様式）'!AO35</f>
        <v>0</v>
      </c>
      <c r="H34" s="813"/>
      <c r="I34" s="813"/>
      <c r="J34" s="812" t="s">
        <v>192</v>
      </c>
      <c r="L34" s="794" t="s">
        <v>191</v>
      </c>
      <c r="O34" s="810"/>
      <c r="P34" s="789"/>
      <c r="Q34" s="813">
        <f>'被共済者就労状況報告書（日別報告様式）'!AJ35</f>
        <v>0</v>
      </c>
      <c r="R34" s="813"/>
      <c r="S34" s="813"/>
      <c r="T34" s="812" t="s">
        <v>3</v>
      </c>
      <c r="Y34" s="811"/>
      <c r="Z34" s="810"/>
      <c r="AA34" s="810"/>
      <c r="AB34" s="810"/>
      <c r="AC34" s="810"/>
      <c r="AD34" s="809"/>
    </row>
    <row r="35" spans="2:30">
      <c r="Y35" s="808"/>
      <c r="Z35" s="789"/>
      <c r="AA35" s="789"/>
      <c r="AB35" s="789"/>
      <c r="AC35" s="789"/>
      <c r="AD35" s="807"/>
    </row>
    <row r="37" spans="2:30" ht="14.25" thickBot="1">
      <c r="B37" s="806"/>
      <c r="C37" s="806"/>
      <c r="D37" s="806"/>
      <c r="E37" s="806"/>
      <c r="F37" s="806"/>
      <c r="G37" s="806"/>
      <c r="H37" s="806"/>
      <c r="I37" s="806"/>
      <c r="J37" s="806"/>
      <c r="K37" s="806"/>
      <c r="L37" s="806"/>
      <c r="M37" s="806"/>
      <c r="N37" s="806"/>
      <c r="O37" s="806"/>
      <c r="P37" s="806"/>
      <c r="Q37" s="806"/>
      <c r="R37" s="806"/>
      <c r="S37" s="806"/>
      <c r="T37" s="806"/>
      <c r="U37" s="806"/>
      <c r="V37" s="806"/>
      <c r="W37" s="806"/>
      <c r="X37" s="806"/>
      <c r="Y37" s="806"/>
      <c r="Z37" s="806"/>
      <c r="AA37" s="806"/>
      <c r="AB37" s="806"/>
      <c r="AC37" s="806"/>
      <c r="AD37" s="806"/>
    </row>
    <row r="40" spans="2:30" ht="17.25">
      <c r="B40" s="805" t="s">
        <v>190</v>
      </c>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row>
    <row r="42" spans="2:30">
      <c r="V42" s="790" t="s">
        <v>189</v>
      </c>
      <c r="W42" s="789"/>
      <c r="X42" s="789"/>
      <c r="Y42" s="804" t="str">
        <f>Y8</f>
        <v/>
      </c>
      <c r="Z42" s="804"/>
      <c r="AA42" s="804"/>
      <c r="AB42" s="804"/>
      <c r="AC42" s="804"/>
      <c r="AD42" s="804"/>
    </row>
    <row r="45" spans="2:30" ht="30" customHeight="1">
      <c r="B45" s="803" t="s">
        <v>188</v>
      </c>
      <c r="C45" s="803"/>
      <c r="D45" s="803"/>
      <c r="E45" s="803"/>
      <c r="F45" s="803"/>
      <c r="G45" s="802" t="str">
        <f>G13</f>
        <v/>
      </c>
      <c r="H45" s="802"/>
      <c r="I45" s="802"/>
      <c r="J45" s="802"/>
      <c r="K45" s="802"/>
      <c r="L45" s="802"/>
      <c r="M45" s="802"/>
      <c r="N45" s="802"/>
      <c r="O45" s="802"/>
      <c r="P45" s="802"/>
      <c r="Q45" s="802"/>
      <c r="R45" s="802"/>
      <c r="S45" s="802"/>
      <c r="T45" s="802"/>
      <c r="U45" s="802"/>
      <c r="V45" s="801"/>
      <c r="W45" s="801"/>
      <c r="X45" s="801"/>
      <c r="Y45" s="801"/>
      <c r="Z45" s="801"/>
      <c r="AA45" s="801"/>
      <c r="AB45" s="801"/>
      <c r="AC45" s="801"/>
      <c r="AD45" s="801"/>
    </row>
    <row r="46" spans="2:30">
      <c r="B46" s="800"/>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row>
    <row r="47" spans="2:30" ht="13.5" customHeight="1">
      <c r="N47" s="798"/>
      <c r="O47" s="798"/>
      <c r="P47" s="798"/>
      <c r="Q47" s="798"/>
      <c r="R47" s="798"/>
    </row>
    <row r="48" spans="2:30" ht="13.5" customHeight="1">
      <c r="I48" s="789"/>
      <c r="J48" s="790"/>
      <c r="K48" s="797" t="s">
        <v>187</v>
      </c>
      <c r="L48" s="789"/>
      <c r="M48" s="789"/>
      <c r="N48" s="796"/>
      <c r="O48" s="796"/>
      <c r="P48" s="796"/>
      <c r="Q48" s="796"/>
      <c r="R48" s="796"/>
      <c r="S48" s="790" t="s">
        <v>185</v>
      </c>
    </row>
    <row r="49" spans="3:30">
      <c r="N49" s="799"/>
      <c r="O49" s="799"/>
      <c r="P49" s="799"/>
      <c r="Q49" s="799"/>
      <c r="R49" s="799"/>
    </row>
    <row r="50" spans="3:30" ht="13.5" customHeight="1">
      <c r="N50" s="798"/>
      <c r="O50" s="798"/>
      <c r="P50" s="798"/>
      <c r="Q50" s="798"/>
      <c r="R50" s="798"/>
    </row>
    <row r="51" spans="3:30" ht="13.5" customHeight="1">
      <c r="I51" s="789"/>
      <c r="J51" s="790"/>
      <c r="K51" s="797" t="s">
        <v>186</v>
      </c>
      <c r="L51" s="789"/>
      <c r="M51" s="789"/>
      <c r="N51" s="796"/>
      <c r="O51" s="796"/>
      <c r="P51" s="796"/>
      <c r="Q51" s="796"/>
      <c r="R51" s="796"/>
      <c r="S51" s="790" t="s">
        <v>185</v>
      </c>
      <c r="W51" s="795" t="str">
        <f>IF(AND(N47="",N50=""),"",IF(Q34=(N47+(N50*10)),"","請求に対する受領枚数エラー"))</f>
        <v/>
      </c>
    </row>
    <row r="54" spans="3:30">
      <c r="C54" s="794" t="s">
        <v>184</v>
      </c>
    </row>
    <row r="56" spans="3:30" ht="14.25">
      <c r="V56" s="793"/>
      <c r="W56" s="792" t="s">
        <v>183</v>
      </c>
      <c r="X56" s="792"/>
      <c r="Y56" s="792"/>
      <c r="Z56" s="792"/>
      <c r="AA56" s="792"/>
      <c r="AB56" s="792"/>
      <c r="AC56" s="792"/>
    </row>
    <row r="58" spans="3:30">
      <c r="Z58" s="787" t="s">
        <v>182</v>
      </c>
      <c r="AA58" s="787"/>
      <c r="AB58" s="787"/>
      <c r="AC58" s="787"/>
      <c r="AD58" s="787"/>
    </row>
    <row r="59" spans="3:30">
      <c r="Z59" s="787"/>
      <c r="AA59" s="787"/>
      <c r="AB59" s="787"/>
      <c r="AC59" s="787"/>
      <c r="AD59" s="787"/>
    </row>
    <row r="60" spans="3:30" ht="13.5" customHeight="1">
      <c r="P60" s="791" t="str">
        <f>L16</f>
        <v/>
      </c>
      <c r="Q60" s="791"/>
      <c r="R60" s="791"/>
      <c r="S60" s="791"/>
      <c r="T60" s="791"/>
      <c r="U60" s="791"/>
      <c r="V60" s="791"/>
      <c r="W60" s="791"/>
      <c r="X60" s="791"/>
      <c r="Y60" s="791"/>
      <c r="Z60" s="787"/>
      <c r="AA60" s="787"/>
      <c r="AB60" s="787"/>
      <c r="AC60" s="787"/>
      <c r="AD60" s="787"/>
    </row>
    <row r="61" spans="3:30" ht="13.5" customHeight="1">
      <c r="L61" s="790" t="s">
        <v>181</v>
      </c>
      <c r="M61" s="789"/>
      <c r="N61" s="789"/>
      <c r="O61" s="789"/>
      <c r="P61" s="788"/>
      <c r="Q61" s="788"/>
      <c r="R61" s="788"/>
      <c r="S61" s="788"/>
      <c r="T61" s="788"/>
      <c r="U61" s="788"/>
      <c r="V61" s="788"/>
      <c r="W61" s="788"/>
      <c r="X61" s="788"/>
      <c r="Y61" s="788"/>
      <c r="Z61" s="787"/>
      <c r="AA61" s="787"/>
      <c r="AB61" s="787"/>
      <c r="AC61" s="787"/>
      <c r="AD61" s="787"/>
    </row>
  </sheetData>
  <mergeCells count="41">
    <mergeCell ref="N47:R48"/>
    <mergeCell ref="N50:R51"/>
    <mergeCell ref="W56:AC56"/>
    <mergeCell ref="Z58:AD58"/>
    <mergeCell ref="Z59:AD61"/>
    <mergeCell ref="P60:Y61"/>
    <mergeCell ref="G34:I34"/>
    <mergeCell ref="Q34:S34"/>
    <mergeCell ref="B40:AD40"/>
    <mergeCell ref="Y42:AD42"/>
    <mergeCell ref="B45:F45"/>
    <mergeCell ref="G45:U45"/>
    <mergeCell ref="F32:L32"/>
    <mergeCell ref="O32:U32"/>
    <mergeCell ref="Y32:AD32"/>
    <mergeCell ref="H19:K19"/>
    <mergeCell ref="L19:AD19"/>
    <mergeCell ref="H20:K20"/>
    <mergeCell ref="L20:AD21"/>
    <mergeCell ref="H21:K21"/>
    <mergeCell ref="H22:K22"/>
    <mergeCell ref="L22:AD23"/>
    <mergeCell ref="H23:K23"/>
    <mergeCell ref="H24:K24"/>
    <mergeCell ref="L24:AD24"/>
    <mergeCell ref="H25:K25"/>
    <mergeCell ref="L25:AD26"/>
    <mergeCell ref="H26:K26"/>
    <mergeCell ref="H16:K16"/>
    <mergeCell ref="L16:AD16"/>
    <mergeCell ref="H17:K17"/>
    <mergeCell ref="L17:AD17"/>
    <mergeCell ref="H18:K18"/>
    <mergeCell ref="L18:AD18"/>
    <mergeCell ref="B13:F13"/>
    <mergeCell ref="G13:U13"/>
    <mergeCell ref="B5:AD5"/>
    <mergeCell ref="B6:AD6"/>
    <mergeCell ref="Y8:AD8"/>
    <mergeCell ref="V9:AD9"/>
    <mergeCell ref="B12:C12"/>
  </mergeCells>
  <phoneticPr fontId="2"/>
  <pageMargins left="0.27559055118110237" right="0.27559055118110237" top="0.31496062992125984" bottom="0.35433070866141736" header="0.19685039370078741" footer="0.19685039370078741"/>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掛金充当実績総括表</vt:lpstr>
      <vt:lpstr>加入労働者数報告書</vt:lpstr>
      <vt:lpstr>工事別共済証紙受払簿</vt:lpstr>
      <vt:lpstr>被共済者就労状況報告書（日別報告様式）</vt:lpstr>
      <vt:lpstr>被共済者就労状況報告書（月別報告様式）</vt:lpstr>
      <vt:lpstr>4事務受託様式２号</vt:lpstr>
      <vt:lpstr>加入労働者数報告書!Print_Area</vt:lpstr>
      <vt:lpstr>工事別共済証紙受払簿!Print_Area</vt:lpstr>
      <vt:lpstr>'被共済者就労状況報告書（月別報告様式）'!Print_Area</vt:lpstr>
      <vt:lpstr>'被共済者就労状況報告書（日別報告様式）'!Print_Area</vt:lpstr>
    </vt:vector>
  </TitlesOfParts>
  <Company>勤労者退職金共済機構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智子（情報）</dc:creator>
  <cp:lastModifiedBy>井口　敬介</cp:lastModifiedBy>
  <cp:lastPrinted>2021-06-16T07:51:32Z</cp:lastPrinted>
  <dcterms:created xsi:type="dcterms:W3CDTF">2004-02-06T06:41:39Z</dcterms:created>
  <dcterms:modified xsi:type="dcterms:W3CDTF">2024-04-11T00:41:26Z</dcterms:modified>
</cp:coreProperties>
</file>