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X:\財務班\006  決算統計\016　R01決算統計\10　　令和元年度財政状況資料集の作成等について\09　ＨＰ掲載（最終版）\"/>
    </mc:Choice>
  </mc:AlternateContent>
  <xr:revisionPtr revIDLastSave="0" documentId="13_ncr:1_{12EC0F29-2FE8-425E-9F6D-FA08779FCCE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AA23" i="12"/>
  <c r="V23" i="12"/>
  <c r="Q23" i="12"/>
  <c r="AA74" i="12" l="1"/>
  <c r="AA70" i="12" l="1"/>
  <c r="AA69" i="12"/>
  <c r="AA68" i="12" l="1"/>
  <c r="AA82" i="12" l="1"/>
  <c r="AA81" i="12"/>
  <c r="AA76" i="12" l="1"/>
  <c r="AA77" i="12"/>
  <c r="AA78" i="12"/>
  <c r="AA79" i="12"/>
  <c r="AA80" i="12"/>
  <c r="AA75" i="12"/>
  <c r="AA73" i="12"/>
  <c r="AA71" i="12"/>
  <c r="AA32" i="12" l="1"/>
  <c r="AA31" i="12"/>
  <c r="AA30" i="12"/>
  <c r="AA29" i="12"/>
  <c r="AA28" i="12"/>
  <c r="AA7" i="12" l="1"/>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AM35" i="10"/>
  <c r="C35" i="10"/>
  <c r="BW34" i="10"/>
  <c r="U34" i="10"/>
  <c r="U35" i="10" s="1"/>
  <c r="C34" i="10"/>
  <c r="BW35" i="10" l="1"/>
  <c r="BW36" i="10" s="1"/>
  <c r="BW37" i="10" s="1"/>
  <c r="BW38" i="10" s="1"/>
  <c r="BW39" i="10" s="1"/>
  <c r="BW40" i="10" s="1"/>
  <c r="BW41" i="10" s="1"/>
  <c r="BW42" i="10" s="1"/>
  <c r="BW43"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<sst xmlns="http://schemas.openxmlformats.org/spreadsheetml/2006/main" count="1139" uniqueCount="624">
  <si>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</si>
  <si>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</si>
  <si>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</si>
  <si>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</si>
  <si>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</si>
  <si>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</si>
  <si>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</si>
  <si>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</si>
  <si>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</si>
  <si>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</si>
  <si>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</si>
  <si>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</si>
  <si>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</si>
  <si>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</si>
  <si>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</si>
  <si>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</si>
  <si>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</si>
  <si>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</si>
  <si>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</si>
  <si>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</si>
  <si>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</si>
  <si>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</si>
  <si>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</si>
  <si>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</si>
  <si>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</si>
  <si>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</si>
  <si>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</si>
  <si>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</si>
  <si>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</si>
  <si>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</si>
  <si>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</si>
  <si>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</si>
  <si>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</si>
  <si>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</si>
  <si>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</si>
  <si>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</si>
  <si>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</si>
  <si>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</si>
  <si>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</si>
  <si>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</si>
  <si>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</si>
  <si>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</si>
  <si>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</si>
  <si>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</si>
  <si>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</si>
  <si>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</si>
  <si>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</si>
  <si>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</si>
  <si>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</si>
  <si>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</si>
  <si>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</si>
  <si>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</si>
  <si>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</si>
  <si>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</si>
  <si>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</si>
  <si>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</si>
  <si>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</si>
  <si>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</si>
  <si>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</si>
  <si>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</si>
  <si>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</si>
  <si>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</si>
  <si>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</si>
  <si>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</si>
  <si>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</si>
  <si>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</si>
  <si>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</si>
  <si>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</si>
  <si>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</si>
  <si>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</si>
  <si>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</si>
  <si>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</si>
  <si>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</si>
  <si>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</si>
  <si>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</si>
  <si>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</si>
  <si>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</si>
  <si>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</si>
  <si>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</si>
  <si>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</si>
  <si>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</si>
  <si>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</si>
  <si>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</si>
  <si>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</si>
  <si>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</si>
  <si>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</si>
  <si>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</si>
  <si>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</si>
  <si>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</si>
  <si>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</si>
  <si>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</si>
  <si>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</si>
  <si>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</si>
  <si>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</si>
  <si>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</si>
  <si>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</si>
  <si>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</si>
  <si>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</si>
  <si>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南島原市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</si>
  <si>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</si>
  <si>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</si>
  <si>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</si>
  <si>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</si>
  <si>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</si>
  <si>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</si>
  <si>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</si>
  <si>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</si>
  <si>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</si>
  <si>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</si>
  <si>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</si>
  <si>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</si>
  <si>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</si>
  <si>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</si>
  <si>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</si>
  <si>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</si>
  <si>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</si>
  <si>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</si>
  <si>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</si>
  <si>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</si>
  <si>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</si>
  <si>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</si>
  <si>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</si>
  <si>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</si>
  <si>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</si>
  <si>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</si>
  <si>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</si>
  <si>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</si>
  <si>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</si>
  <si>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</si>
  <si>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</si>
  <si>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</si>
  <si>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</si>
  <si>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</si>
  <si>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</si>
  <si>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</si>
  <si>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</si>
  <si>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</si>
  <si>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</si>
  <si>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</si>
  <si>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</si>
  <si>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</si>
  <si>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</si>
  <si>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</si>
  <si>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</si>
  <si>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</si>
  <si>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</si>
  <si>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</si>
  <si>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</si>
  <si>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</si>
  <si>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</si>
  <si>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</si>
  <si>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</si>
  <si>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</si>
  <si>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</si>
  <si>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</si>
  <si>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</si>
  <si>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</si>
  <si>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</si>
  <si>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</si>
  <si>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</si>
  <si>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</si>
  <si>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</si>
  <si>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</si>
  <si>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</si>
  <si>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</si>
  <si>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</si>
  <si>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</si>
  <si>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</si>
  <si>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</si>
  <si>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</si>
  <si>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</si>
  <si>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</si>
  <si>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</si>
  <si>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</si>
  <si>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</si>
  <si>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</si>
  <si>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</si>
  <si>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</si>
  <si>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</si>
  <si>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</si>
  <si>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</si>
  <si>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</si>
  <si>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</si>
  <si>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</si>
  <si>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</si>
  <si>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</si>
  <si>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</si>
  <si>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</si>
  <si>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</si>
  <si>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</si>
  <si>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</si>
  <si>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</si>
  <si>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</si>
  <si>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</si>
  <si>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</si>
  <si>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</si>
  <si>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</si>
  <si>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</si>
  <si>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</si>
  <si>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</si>
  <si>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</si>
  <si>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</si>
  <si>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</si>
  <si>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</si>
  <si>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</si>
  <si>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</si>
  <si>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</si>
  <si>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</si>
  <si>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</si>
  <si>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</si>
  <si>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</si>
  <si>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</si>
  <si>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</si>
  <si>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</si>
  <si>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</si>
  <si>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</si>
  <si>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</si>
  <si>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長崎県南島原市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</si>
  <si>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</si>
  <si>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</si>
  <si>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</si>
  <si>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</si>
  <si>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</si>
  <si>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</si>
  <si>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</si>
  <si>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</si>
  <si>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</si>
  <si>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</si>
  <si>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</si>
  <si>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</si>
  <si>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</si>
  <si>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</si>
  <si>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</si>
  <si>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</si>
  <si>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</si>
  <si>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</si>
  <si>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</si>
  <si>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</si>
  <si>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</si>
  <si>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</si>
  <si>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</si>
  <si>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</si>
  <si>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</si>
  <si>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</si>
  <si>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</si>
  <si>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</si>
  <si>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</si>
  <si>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</si>
  <si>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</si>
  <si>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</si>
  <si>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</si>
  <si>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</si>
  <si>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</si>
  <si>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</si>
  <si>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</si>
  <si>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</si>
  <si>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</si>
  <si>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</si>
  <si>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</si>
  <si>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</si>
  <si>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</si>
  <si>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</si>
  <si>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</si>
  <si>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</si>
  <si>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</si>
  <si>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</si>
  <si>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</si>
  <si>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</si>
  <si>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</si>
  <si>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</si>
  <si>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</si>
  <si>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</si>
  <si>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</si>
  <si>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</si>
  <si>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</si>
  <si>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</si>
  <si>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</si>
  <si>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</si>
  <si>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</si>
  <si>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</si>
  <si>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</si>
  <si>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</si>
  <si>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</si>
  <si>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</si>
  <si>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</si>
  <si>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</si>
  <si>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</si>
  <si>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</si>
  <si>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</si>
  <si>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</si>
  <si>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</si>
  <si>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</si>
  <si>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</si>
  <si>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</si>
  <si>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</si>
  <si>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</si>
  <si>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</si>
  <si>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</si>
  <si>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</si>
  <si>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</si>
  <si>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</si>
  <si>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</si>
  <si>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</si>
  <si>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</si>
  <si>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</si>
  <si>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</si>
  <si>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</si>
  <si>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</si>
  <si>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</si>
  <si>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</si>
  <si>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</si>
  <si>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</si>
  <si>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</si>
  <si>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</si>
  <si>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</si>
  <si>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</si>
  <si>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</si>
  <si>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</si>
  <si>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</si>
  <si>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</si>
  <si>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</si>
  <si>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</si>
  <si>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</si>
  <si>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</si>
  <si>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</si>
  <si>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</si>
  <si>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</si>
  <si>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</si>
  <si>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</si>
  <si>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</si>
  <si>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</si>
  <si>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</si>
  <si>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</si>
  <si>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</si>
  <si>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</si>
  <si>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</si>
  <si>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</si>
  <si>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</si>
  <si>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</si>
  <si>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</si>
  <si>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</si>
  <si>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</si>
  <si>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</si>
  <si>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</si>
  <si>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</si>
  <si>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</si>
  <si>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</si>
  <si>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</si>
  <si>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</si>
  <si>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</si>
  <si>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</si>
  <si>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</si>
  <si>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</si>
  <si>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</si>
  <si>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</si>
  <si>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</si>
  <si>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</si>
  <si>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</si>
  <si>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</si>
  <si>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</si>
  <si>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</si>
  <si>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</si>
  <si>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</si>
  <si>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</si>
  <si>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</si>
  <si>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</si>
  <si>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</si>
  <si>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</si>
  <si>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</si>
  <si>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</si>
  <si>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</si>
  <si>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</si>
  <si>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</si>
  <si>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長崎県南島原市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</si>
  <si>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</si>
  <si>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</si>
  <si>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</si>
  <si>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</si>
  <si>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</si>
  <si>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</si>
  <si>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</si>
  <si>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</si>
  <si>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</si>
  <si>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</si>
  <si>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</si>
  <si>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</si>
  <si>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</si>
  <si>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</si>
  <si>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</si>
  <si>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</si>
  <si>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</si>
  <si>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</si>
  <si>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</si>
  <si>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</si>
  <si>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</si>
  <si>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</si>
  <si>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</si>
  <si>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</si>
  <si>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</si>
  <si>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</si>
  <si>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</si>
  <si>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</si>
  <si>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</si>
  <si>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</si>
  <si>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</si>
  <si>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</si>
  <si>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</si>
  <si>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</si>
  <si>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</si>
  <si>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</si>
  <si>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</si>
  <si>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</si>
  <si>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</si>
  <si>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</si>
  <si>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宅地開発事業特別会計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</si>
  <si>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</si>
  <si>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</si>
  <si>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</si>
  <si>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</si>
  <si>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</si>
  <si>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</si>
  <si>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</si>
  <si>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</si>
  <si>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</si>
  <si>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</si>
  <si>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</si>
  <si>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</si>
  <si>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</si>
  <si>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</si>
  <si>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</si>
  <si>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</si>
  <si>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</si>
  <si>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</si>
  <si>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</si>
  <si>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</si>
  <si>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</si>
  <si>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</si>
  <si>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</si>
  <si>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</si>
  <si>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</si>
  <si>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</si>
  <si>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</si>
  <si>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</si>
  <si>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</si>
  <si>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</si>
  <si>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</si>
  <si>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</si>
  <si>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</si>
  <si>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</si>
  <si>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</si>
  <si>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</si>
  <si>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</si>
  <si>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</si>
  <si>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</si>
  <si>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</si>
  <si>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</si>
  <si>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</si>
  <si>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</si>
  <si>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</si>
  <si>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</si>
  <si>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</si>
  <si>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</si>
  <si>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</si>
  <si>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</si>
  <si>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</si>
  <si>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</si>
  <si>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</si>
  <si>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</si>
  <si>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</si>
  <si>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</si>
  <si>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</si>
  <si>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</si>
  <si>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</si>
  <si>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</si>
  <si>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</si>
  <si>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</si>
  <si>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</si>
  <si>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</si>
  <si>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</si>
  <si>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</si>
  <si>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</si>
  <si>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</si>
  <si>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</si>
  <si>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</si>
  <si>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</si>
  <si>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</si>
  <si>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</si>
  <si>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</si>
  <si>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</si>
  <si>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</si>
  <si>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</si>
  <si>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</si>
  <si>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</si>
  <si>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</si>
  <si>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</si>
  <si>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</si>
  <si>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</si>
  <si>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</si>
  <si>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</si>
  <si>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</si>
  <si>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</si>
  <si>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</si>
  <si>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</si>
  <si>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</si>
  <si>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</si>
  <si>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</si>
  <si>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</si>
  <si>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</si>
  <si>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</si>
  <si>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</si>
  <si>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</si>
  <si>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</si>
  <si>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</si>
  <si>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</si>
  <si>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</si>
  <si>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</si>
  <si>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</si>
  <si>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</si>
  <si>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</si>
  <si>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</si>
  <si>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</si>
  <si>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</si>
  <si>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</si>
  <si>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</si>
  <si>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</si>
  <si>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</si>
  <si>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</si>
  <si>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</si>
  <si>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</si>
  <si>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</si>
  <si>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</si>
  <si>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</si>
  <si>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</si>
  <si>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</si>
  <si>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</si>
  <si>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</si>
  <si>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</si>
  <si>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</si>
  <si>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</si>
  <si>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</si>
  <si>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</si>
  <si>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</si>
  <si>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</si>
  <si>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</si>
  <si>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</si>
  <si>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</si>
  <si>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</si>
  <si>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</si>
  <si>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</si>
  <si>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</si>
  <si>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</si>
  <si>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</si>
  <si>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</si>
  <si>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</si>
  <si>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</si>
  <si>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</si>
  <si>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</si>
  <si>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</si>
  <si>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</si>
  <si>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</si>
  <si>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</si>
  <si>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</si>
  <si>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</si>
  <si>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</si>
  <si>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</si>
  <si>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</si>
  <si>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</si>
  <si>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</si>
  <si>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</si>
  <si>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</si>
  <si>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</si>
  <si>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</si>
  <si>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</si>
  <si>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</si>
  <si>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</si>
  <si>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</si>
  <si>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国民健康保険事業特別会計</t>
  </si>
  <si>
    <t>下水道事業特別会計</t>
  </si>
  <si>
    <t>後期高齢者医療特別会計</t>
  </si>
  <si>
    <t>宅地開発事業特別会計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</si>
  <si>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</si>
  <si>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</si>
  <si>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</si>
  <si>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</si>
  <si>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</si>
  <si>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</si>
  <si>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</si>
  <si>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</si>
  <si>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みずなし本陣</t>
  </si>
  <si>
    <t>原城振興公社</t>
  </si>
  <si>
    <t>ミナサポ</t>
  </si>
  <si>
    <t>-</t>
    <phoneticPr fontId="2"/>
  </si>
  <si>
    <t>県央県南広域環境組合（一般会計）</t>
  </si>
  <si>
    <t>島原地域広域市町村圏組合（一般会計）</t>
  </si>
  <si>
    <t>島原地域広域市町村圏組合（介護保険事業特別会計）</t>
  </si>
  <si>
    <t>雲仙・南島原保健組合（一般会計）</t>
  </si>
  <si>
    <t>雲仙・南島原保健組合（介護老人保健施設事業特別会計）</t>
  </si>
  <si>
    <t>雲仙・南島原保健組合（病院事業会計）</t>
    <rPh sb="13" eb="15">
      <t>ジギョウ</t>
    </rPh>
    <phoneticPr fontId="2"/>
  </si>
  <si>
    <t>長崎県病院企業団：島原病院（長崎県病院企業団病院事業会計）</t>
  </si>
  <si>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</si>
  <si>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</si>
  <si>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</si>
  <si>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長崎県市町村総合事務組合（公平委員会事業特別会計）</t>
    <rPh sb="18" eb="20">
      <t>ジギョウ</t>
    </rPh>
    <phoneticPr fontId="2"/>
  </si>
  <si>
    <t>長崎県市町村総合事務組合（行政不服審査会事業特別会計）</t>
  </si>
  <si>
    <t>長崎県市町村総合事務組合（市町村交通災害共済事業特別会計）</t>
    <rPh sb="13" eb="16">
      <t>シチョウソン</t>
    </rPh>
    <phoneticPr fontId="2"/>
  </si>
  <si>
    <t>長崎県後期高齢者医療広域連合（普通会計）</t>
    <rPh sb="15" eb="17">
      <t>フツウ</t>
    </rPh>
    <rPh sb="17" eb="19">
      <t>カイケイ</t>
    </rPh>
    <phoneticPr fontId="2"/>
  </si>
  <si>
    <t>長崎県後期高齢者医療広域連合（後期高齢者医療事業会計）</t>
  </si>
  <si>
    <t>合併振興基金</t>
  </si>
  <si>
    <t>地域福祉基金</t>
  </si>
  <si>
    <t>地域づくり基金</t>
  </si>
  <si>
    <t>学校施設整備基金</t>
  </si>
  <si>
    <t>ふるさと応援寄附基金</t>
    <rPh sb="4" eb="6">
      <t>オウエン</t>
    </rPh>
    <rPh sb="6" eb="8">
      <t>キフ</t>
    </rPh>
    <rPh sb="8" eb="10">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</si>
  <si>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</si>
  <si>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</si>
  <si>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</si>
  <si>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</si>
  <si>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</si>
  <si>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計画的な繰上償還による地方債残高の減少や財政調整基金、公共施設整備基金など将来負担額の控除財源である基金の確保により、将来負担比率、実質公債費比率ともに類似団体内平均を下回っている。　しかし、有家小学校や学校給食センターの新築工事をはじめ、今後予定されている大型建設事業の実施による借入に伴い、実質公債費比率の上昇も考えられることから、過度な地方債依存とならない財政運営と、業務改善や事業の見直しによる経費の縮減により、健全な財政運営に努める。</t>
    <rPh sb="27" eb="29">
      <t>コウキョウ</t>
    </rPh>
    <rPh sb="29" eb="31">
      <t>シセツ</t>
    </rPh>
    <rPh sb="31" eb="33">
      <t>セイビ</t>
    </rPh>
    <rPh sb="33" eb="35">
      <t>キキン</t>
    </rPh>
    <rPh sb="96" eb="98">
      <t>アリエ</t>
    </rPh>
    <rPh sb="102" eb="104">
      <t>ガッコウ</t>
    </rPh>
    <rPh sb="120" eb="122">
      <t>コンゴ</t>
    </rPh>
    <rPh sb="122" eb="124">
      <t>ヨテイ</t>
    </rPh>
    <rPh sb="131" eb="133">
      <t>ケンセツ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</si>
  <si>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</si>
  <si>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</si>
  <si>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</si>
  <si>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当市の将来負担比率及び有形固定資産減価償却率は、類似団体内平均値と比較すると、いずれも低い水準にあるが、公共施設等総合管理計画において今後40年間で必要となる更新費用は2,000億円以上との算定もされていることから、予定されてる大型建設事業の実施による借入と償還開始に伴い、将来負担比率が上昇する可能性も十分考えられる。引き続き行財政改革に取り組み、適正かつ健全な行財政運営と公共施設等総合管理計画に基づく公共施設の適正な維持管理に努める。</t>
    <rPh sb="31" eb="32">
      <t>チ</t>
    </rPh>
    <rPh sb="116" eb="118">
      <t>ケンセツ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</si>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</sst>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DC3D0F2-E807-4077-930E-B37E8855E1B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B9EB-4029-97C9-4ACC8D424C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85798</c:v>
                </c:pt>
                <c:pt idx="1">
                  <c:v>80329</c:v>
                </c:pt>
                <c:pt idx="2">
                  <c:v>111640</c:v>
                </c:pt>
                <c:pt idx="3">
                  <c:v>96742</c:v>
                </c:pt>
                <c:pt idx="4">
                  <c:v>155309</c:v>
                </c:pt>
              </c:numCache>
            </c:numRef>
          </c:val>
          <c:smooth val="0"/>
          <c:extLst>
            <c:ext xmlns:c16="http://schemas.microsoft.com/office/drawing/2014/chart" uri="{C3380CC4-5D6E-409C-BE32-E72D297353CC}">
              <c16:uniqueId val="{00000001-B9EB-4029-97C9-4ACC8D424C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10.24</c:v>
                </c:pt>
                <c:pt idx="1">
                  <c:v>10</c:v>
                </c:pt>
                <c:pt idx="2">
                  <c:v>8.86</c:v>
                </c:pt>
                <c:pt idx="3">
                  <c:v>9.23</c:v>
                </c:pt>
                <c:pt idx="4">
                  <c:v>9.2799999999999994</c:v>
                </c:pt>
              </c:numCache>
            </c:numRef>
          </c:val>
          <c:extLst>
            <c:ext xmlns:c16="http://schemas.microsoft.com/office/drawing/2014/chart" uri="{C3380CC4-5D6E-409C-BE32-E72D297353CC}">
              <c16:uniqueId val="{00000000-95A5-42D6-9701-6C13569FFA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22.8</c:v>
                </c:pt>
                <c:pt idx="1">
                  <c:v>23.4</c:v>
                </c:pt>
                <c:pt idx="2">
                  <c:v>19.239999999999998</c:v>
                </c:pt>
                <c:pt idx="3">
                  <c:v>19.739999999999998</c:v>
                </c:pt>
                <c:pt idx="4">
                  <c:v>20.36</c:v>
                </c:pt>
              </c:numCache>
            </c:numRef>
          </c:val>
          <c:extLst>
            <c:ext xmlns:c16="http://schemas.microsoft.com/office/drawing/2014/chart" uri="{C3380CC4-5D6E-409C-BE32-E72D297353CC}">
              <c16:uniqueId val="{00000001-95A5-42D6-9701-6C13569FFA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8.58</c:v>
                </c:pt>
                <c:pt idx="1">
                  <c:v>13.82</c:v>
                </c:pt>
                <c:pt idx="2">
                  <c:v>8.65</c:v>
                </c:pt>
                <c:pt idx="3">
                  <c:v>13.93</c:v>
                </c:pt>
                <c:pt idx="4">
                  <c:v>13.1</c:v>
                </c:pt>
              </c:numCache>
            </c:numRef>
          </c:val>
          <c:smooth val="0"/>
          <c:extLst>
            <c:ext xmlns:c16="http://schemas.microsoft.com/office/drawing/2014/chart" uri="{C3380CC4-5D6E-409C-BE32-E72D297353CC}">
              <c16:uniqueId val="{00000002-95A5-42D6-9701-6C13569FFA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0.08</c:v>
                </c:pt>
                <c:pt idx="6">
                  <c:v>0</c:v>
                </c:pt>
                <c:pt idx="7">
                  <c:v>0</c:v>
                </c:pt>
                <c:pt idx="8">
                  <c:v>0</c:v>
                </c:pt>
                <c:pt idx="9">
                  <c:v>0</c:v>
                </c:pt>
              </c:numCache>
            </c:numRef>
          </c:val>
          <c:extLst>
            <c:ext xmlns:c16="http://schemas.microsoft.com/office/drawing/2014/chart" uri="{C3380CC4-5D6E-409C-BE32-E72D297353CC}">
              <c16:uniqueId val="{00000000-A58C-4DE1-9E43-193FBF625D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8C-4DE1-9E43-193FBF625D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8C-4DE1-9E43-193FBF625DE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8C-4DE1-9E43-193FBF625DE3}"/>
            </c:ext>
          </c:extLst>
        </c:ser>
        <c:ser>
          <c:idx val="4"/>
          <c:order val="4"/>
          <c:tx>
            <c:strRef>
              <c:f>データシート!$A$31</c:f>
              <c:strCache>
                <c:ptCount val="1"/>
                <c:pt idx="0">
                  <c:v>宅地開発事業特別会計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A58C-4DE1-9E43-193FBF625DE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5-A58C-4DE1-9E43-193FBF625DE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0.46</c:v>
                </c:pt>
              </c:numCache>
            </c:numRef>
          </c:val>
          <c:extLst>
            <c:ext xmlns:c16="http://schemas.microsoft.com/office/drawing/2014/chart" uri="{C3380CC4-5D6E-409C-BE32-E72D297353CC}">
              <c16:uniqueId val="{00000006-A58C-4DE1-9E43-193FBF625DE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0.84</c:v>
                </c:pt>
                <c:pt idx="2">
                  <c:v>#N/A</c:v>
                </c:pt>
                <c:pt idx="3">
                  <c:v>1.51</c:v>
                </c:pt>
                <c:pt idx="4">
                  <c:v>#N/A</c:v>
                </c:pt>
                <c:pt idx="5">
                  <c:v>3.15</c:v>
                </c:pt>
                <c:pt idx="6">
                  <c:v>#N/A</c:v>
                </c:pt>
                <c:pt idx="7">
                  <c:v>4.1900000000000004</c:v>
                </c:pt>
                <c:pt idx="8">
                  <c:v>#N/A</c:v>
                </c:pt>
                <c:pt idx="9">
                  <c:v>1.76</c:v>
                </c:pt>
              </c:numCache>
            </c:numRef>
          </c:val>
          <c:extLst>
            <c:ext xmlns:c16="http://schemas.microsoft.com/office/drawing/2014/chart" uri="{C3380CC4-5D6E-409C-BE32-E72D297353CC}">
              <c16:uniqueId val="{00000007-A58C-4DE1-9E43-193FBF625DE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2.11</c:v>
                </c:pt>
                <c:pt idx="2">
                  <c:v>#N/A</c:v>
                </c:pt>
                <c:pt idx="3">
                  <c:v>2.14</c:v>
                </c:pt>
                <c:pt idx="4">
                  <c:v>#N/A</c:v>
                </c:pt>
                <c:pt idx="5">
                  <c:v>2.17</c:v>
                </c:pt>
                <c:pt idx="6">
                  <c:v>#N/A</c:v>
                </c:pt>
                <c:pt idx="7">
                  <c:v>3.15</c:v>
                </c:pt>
                <c:pt idx="8">
                  <c:v>#N/A</c:v>
                </c:pt>
                <c:pt idx="9">
                  <c:v>3.6</c:v>
                </c:pt>
              </c:numCache>
            </c:numRef>
          </c:val>
          <c:extLst>
            <c:ext xmlns:c16="http://schemas.microsoft.com/office/drawing/2014/chart" uri="{C3380CC4-5D6E-409C-BE32-E72D297353CC}">
              <c16:uniqueId val="{00000008-A58C-4DE1-9E43-193FBF625D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10.24</c:v>
                </c:pt>
                <c:pt idx="2">
                  <c:v>#N/A</c:v>
                </c:pt>
                <c:pt idx="3">
                  <c:v>10</c:v>
                </c:pt>
                <c:pt idx="4">
                  <c:v>#N/A</c:v>
                </c:pt>
                <c:pt idx="5">
                  <c:v>8.86</c:v>
                </c:pt>
                <c:pt idx="6">
                  <c:v>#N/A</c:v>
                </c:pt>
                <c:pt idx="7">
                  <c:v>9.23</c:v>
                </c:pt>
                <c:pt idx="8">
                  <c:v>#N/A</c:v>
                </c:pt>
                <c:pt idx="9">
                  <c:v>9.2799999999999994</c:v>
                </c:pt>
              </c:numCache>
            </c:numRef>
          </c:val>
          <c:extLst>
            <c:ext xmlns:c16="http://schemas.microsoft.com/office/drawing/2014/chart" uri="{C3380CC4-5D6E-409C-BE32-E72D297353CC}">
              <c16:uniqueId val="{00000009-A58C-4DE1-9E43-193FBF625D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3761</c:v>
                </c:pt>
                <c:pt idx="5">
                  <c:v>3781</c:v>
                </c:pt>
                <c:pt idx="8">
                  <c:v>3748</c:v>
                </c:pt>
                <c:pt idx="11">
                  <c:v>3808</c:v>
                </c:pt>
                <c:pt idx="14">
                  <c:v>3767</c:v>
                </c:pt>
              </c:numCache>
            </c:numRef>
          </c:val>
          <c:extLst>
            <c:ext xmlns:c16="http://schemas.microsoft.com/office/drawing/2014/chart" uri="{C3380CC4-5D6E-409C-BE32-E72D297353CC}">
              <c16:uniqueId val="{00000000-7834-4E91-AC50-24DF0E96C7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34-4E91-AC50-24DF0E96C7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14</c:v>
                </c:pt>
                <c:pt idx="6">
                  <c:v>12</c:v>
                </c:pt>
                <c:pt idx="9">
                  <c:v>12</c:v>
                </c:pt>
                <c:pt idx="12">
                  <c:v>11</c:v>
                </c:pt>
              </c:numCache>
            </c:numRef>
          </c:val>
          <c:extLst>
            <c:ext xmlns:c16="http://schemas.microsoft.com/office/drawing/2014/chart" uri="{C3380CC4-5D6E-409C-BE32-E72D297353CC}">
              <c16:uniqueId val="{00000002-7834-4E91-AC50-24DF0E96C7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187</c:v>
                </c:pt>
                <c:pt idx="3">
                  <c:v>137</c:v>
                </c:pt>
                <c:pt idx="6">
                  <c:v>144</c:v>
                </c:pt>
                <c:pt idx="9">
                  <c:v>165</c:v>
                </c:pt>
                <c:pt idx="12">
                  <c:v>122</c:v>
                </c:pt>
              </c:numCache>
            </c:numRef>
          </c:val>
          <c:extLst>
            <c:ext xmlns:c16="http://schemas.microsoft.com/office/drawing/2014/chart" uri="{C3380CC4-5D6E-409C-BE32-E72D297353CC}">
              <c16:uniqueId val="{00000003-7834-4E91-AC50-24DF0E96C7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600</c:v>
                </c:pt>
                <c:pt idx="3">
                  <c:v>501</c:v>
                </c:pt>
                <c:pt idx="6">
                  <c:v>483</c:v>
                </c:pt>
                <c:pt idx="9">
                  <c:v>483</c:v>
                </c:pt>
                <c:pt idx="12">
                  <c:v>464</c:v>
                </c:pt>
              </c:numCache>
            </c:numRef>
          </c:val>
          <c:extLst>
            <c:ext xmlns:c16="http://schemas.microsoft.com/office/drawing/2014/chart" uri="{C3380CC4-5D6E-409C-BE32-E72D297353CC}">
              <c16:uniqueId val="{00000004-7834-4E91-AC50-24DF0E96C7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34-4E91-AC50-24DF0E96C7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34-4E91-AC50-24DF0E96C7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4285</c:v>
                </c:pt>
                <c:pt idx="3">
                  <c:v>3780</c:v>
                </c:pt>
                <c:pt idx="6">
                  <c:v>3179</c:v>
                </c:pt>
                <c:pt idx="9">
                  <c:v>2844</c:v>
                </c:pt>
                <c:pt idx="12">
                  <c:v>2586</c:v>
                </c:pt>
              </c:numCache>
            </c:numRef>
          </c:val>
          <c:extLst>
            <c:ext xmlns:c16="http://schemas.microsoft.com/office/drawing/2014/chart" uri="{C3380CC4-5D6E-409C-BE32-E72D297353CC}">
              <c16:uniqueId val="{00000007-7834-4E91-AC50-24DF0E96C7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1325</c:v>
                </c:pt>
                <c:pt idx="2">
                  <c:v>#N/A</c:v>
                </c:pt>
                <c:pt idx="3">
                  <c:v>#N/A</c:v>
                </c:pt>
                <c:pt idx="4">
                  <c:v>651</c:v>
                </c:pt>
                <c:pt idx="5">
                  <c:v>#N/A</c:v>
                </c:pt>
                <c:pt idx="6">
                  <c:v>#N/A</c:v>
                </c:pt>
                <c:pt idx="7">
                  <c:v>70</c:v>
                </c:pt>
                <c:pt idx="8">
                  <c:v>#N/A</c:v>
                </c:pt>
                <c:pt idx="9">
                  <c:v>#N/A</c:v>
                </c:pt>
                <c:pt idx="10">
                  <c:v>-304</c:v>
                </c:pt>
                <c:pt idx="11">
                  <c:v>#N/A</c:v>
                </c:pt>
                <c:pt idx="12">
                  <c:v>#N/A</c:v>
                </c:pt>
                <c:pt idx="13">
                  <c:v>-584</c:v>
                </c:pt>
                <c:pt idx="14">
                  <c:v>#N/A</c:v>
                </c:pt>
              </c:numCache>
            </c:numRef>
          </c:val>
          <c:smooth val="0"/>
          <c:extLst>
            <c:ext xmlns:c16="http://schemas.microsoft.com/office/drawing/2014/chart" uri="{C3380CC4-5D6E-409C-BE32-E72D297353CC}">
              <c16:uniqueId val="{00000008-7834-4E91-AC50-24DF0E96C7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29961</c:v>
                </c:pt>
                <c:pt idx="5">
                  <c:v>29442</c:v>
                </c:pt>
                <c:pt idx="8">
                  <c:v>29925</c:v>
                </c:pt>
                <c:pt idx="11">
                  <c:v>29217</c:v>
                </c:pt>
                <c:pt idx="14">
                  <c:v>30320</c:v>
                </c:pt>
              </c:numCache>
            </c:numRef>
          </c:val>
          <c:extLst>
            <c:ext xmlns:c16="http://schemas.microsoft.com/office/drawing/2014/chart" uri="{C3380CC4-5D6E-409C-BE32-E72D297353CC}">
              <c16:uniqueId val="{00000000-D200-437F-9AA2-9C6135BDF2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335</c:v>
                </c:pt>
                <c:pt idx="5">
                  <c:v>128</c:v>
                </c:pt>
                <c:pt idx="8">
                  <c:v>75</c:v>
                </c:pt>
                <c:pt idx="11">
                  <c:v>66</c:v>
                </c:pt>
                <c:pt idx="14">
                  <c:v>58</c:v>
                </c:pt>
              </c:numCache>
            </c:numRef>
          </c:val>
          <c:extLst>
            <c:ext xmlns:c16="http://schemas.microsoft.com/office/drawing/2014/chart" uri="{C3380CC4-5D6E-409C-BE32-E72D297353CC}">
              <c16:uniqueId val="{00000001-D200-437F-9AA2-9C6135BDF2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19084</c:v>
                </c:pt>
                <c:pt idx="5">
                  <c:v>17362</c:v>
                </c:pt>
                <c:pt idx="8">
                  <c:v>16111</c:v>
                </c:pt>
                <c:pt idx="11">
                  <c:v>14911</c:v>
                </c:pt>
                <c:pt idx="14">
                  <c:v>14489</c:v>
                </c:pt>
              </c:numCache>
            </c:numRef>
          </c:val>
          <c:extLst>
            <c:ext xmlns:c16="http://schemas.microsoft.com/office/drawing/2014/chart" uri="{C3380CC4-5D6E-409C-BE32-E72D297353CC}">
              <c16:uniqueId val="{00000002-D200-437F-9AA2-9C6135BDF2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00-437F-9AA2-9C6135BDF2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00-437F-9AA2-9C6135BDF2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00-437F-9AA2-9C6135BDF2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4233</c:v>
                </c:pt>
                <c:pt idx="3">
                  <c:v>4138</c:v>
                </c:pt>
                <c:pt idx="6">
                  <c:v>4197</c:v>
                </c:pt>
                <c:pt idx="9">
                  <c:v>3874</c:v>
                </c:pt>
                <c:pt idx="12">
                  <c:v>4054</c:v>
                </c:pt>
              </c:numCache>
            </c:numRef>
          </c:val>
          <c:extLst>
            <c:ext xmlns:c16="http://schemas.microsoft.com/office/drawing/2014/chart" uri="{C3380CC4-5D6E-409C-BE32-E72D297353CC}">
              <c16:uniqueId val="{00000006-D200-437F-9AA2-9C6135BDF2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479</c:v>
                </c:pt>
                <c:pt idx="3">
                  <c:v>255</c:v>
                </c:pt>
                <c:pt idx="6">
                  <c:v>290</c:v>
                </c:pt>
                <c:pt idx="9">
                  <c:v>233</c:v>
                </c:pt>
                <c:pt idx="12">
                  <c:v>212</c:v>
                </c:pt>
              </c:numCache>
            </c:numRef>
          </c:val>
          <c:extLst>
            <c:ext xmlns:c16="http://schemas.microsoft.com/office/drawing/2014/chart" uri="{C3380CC4-5D6E-409C-BE32-E72D297353CC}">
              <c16:uniqueId val="{00000007-D200-437F-9AA2-9C6135BDF2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6885</c:v>
                </c:pt>
                <c:pt idx="3">
                  <c:v>6839</c:v>
                </c:pt>
                <c:pt idx="6">
                  <c:v>6645</c:v>
                </c:pt>
                <c:pt idx="9">
                  <c:v>4152</c:v>
                </c:pt>
                <c:pt idx="12">
                  <c:v>4688</c:v>
                </c:pt>
              </c:numCache>
            </c:numRef>
          </c:val>
          <c:extLst>
            <c:ext xmlns:c16="http://schemas.microsoft.com/office/drawing/2014/chart" uri="{C3380CC4-5D6E-409C-BE32-E72D297353CC}">
              <c16:uniqueId val="{00000008-D200-437F-9AA2-9C6135BDF2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00-437F-9AA2-9C6135BDF2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25288</c:v>
                </c:pt>
                <c:pt idx="3">
                  <c:v>22510</c:v>
                </c:pt>
                <c:pt idx="6">
                  <c:v>21324</c:v>
                </c:pt>
                <c:pt idx="9">
                  <c:v>19958</c:v>
                </c:pt>
                <c:pt idx="12">
                  <c:v>21365</c:v>
                </c:pt>
              </c:numCache>
            </c:numRef>
          </c:val>
          <c:extLst>
            <c:ext xmlns:c16="http://schemas.microsoft.com/office/drawing/2014/chart" uri="{C3380CC4-5D6E-409C-BE32-E72D297353CC}">
              <c16:uniqueId val="{0000000A-D200-437F-9AA2-9C6135BDF2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00-437F-9AA2-9C6135BDF2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3489</c:v>
                </c:pt>
                <c:pt idx="1">
                  <c:v>3490</c:v>
                </c:pt>
                <c:pt idx="2">
                  <c:v>3491</c:v>
                </c:pt>
              </c:numCache>
            </c:numRef>
          </c:val>
          <c:extLst>
            <c:ext xmlns:c16="http://schemas.microsoft.com/office/drawing/2014/chart" uri="{C3380CC4-5D6E-409C-BE32-E72D297353CC}">
              <c16:uniqueId val="{00000000-0D33-4196-ABDA-219CB44422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8559</c:v>
                </c:pt>
                <c:pt idx="1">
                  <c:v>7073</c:v>
                </c:pt>
                <c:pt idx="2">
                  <c:v>5607</c:v>
                </c:pt>
              </c:numCache>
            </c:numRef>
          </c:val>
          <c:extLst>
            <c:ext xmlns:c16="http://schemas.microsoft.com/office/drawing/2014/chart" uri="{C3380CC4-5D6E-409C-BE32-E72D297353CC}">
              <c16:uniqueId val="{00000001-0D33-4196-ABDA-219CB44422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7279</c:v>
                </c:pt>
                <c:pt idx="1">
                  <c:v>7513</c:v>
                </c:pt>
                <c:pt idx="2">
                  <c:v>8156</c:v>
                </c:pt>
              </c:numCache>
            </c:numRef>
          </c:val>
          <c:extLst>
            <c:ext xmlns:c16="http://schemas.microsoft.com/office/drawing/2014/chart" uri="{C3380CC4-5D6E-409C-BE32-E72D297353CC}">
              <c16:uniqueId val="{00000002-0D33-4196-ABDA-219CB44422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{92EDB043-72E8-4EFF-BF41-EA04BFAD2F42}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7C0-4D28-ABC5-9145025B62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{48D94063-5BB5-4189-93B9-375052BE487E}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C0-4D28-ABC5-9145025B62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{6538D1EF-9356-4E37-A646-8F6C0BE4CD6A}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C0-4D28-ABC5-9145025B62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{D060281A-D376-4E0A-9D27-27B71A71CFFA}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C0-4D28-ABC5-9145025B62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{65EE5384-24BC-49ED-A230-A2D24F7D504D}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C0-4D28-ABC5-9145025B62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{9831E6A5-BFED-46AE-9BA7-D1328630044B}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7C0-4D28-ABC5-9145025B62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{5E0E0518-A2F4-4E1F-A3DE-CEC3FC40D45C}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7C0-4D28-ABC5-9145025B62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{70F4DC3D-3749-42D8-A734-CD45B7DF96C4}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7C0-4D28-ABC5-9145025B62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{6A315A3C-B12A-4A06-89A5-AA91B9461A6F}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7C0-4D28-ABC5-9145025B62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54.7</c:v>
                </c:pt>
                <c:pt idx="16">
                  <c:v>56.4</c:v>
                </c:pt>
                <c:pt idx="24">
                  <c:v>58</c:v>
                </c:pt>
                <c:pt idx="32">
                  <c:v>59.3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C0-4D28-ABC5-9145025B62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{1A6A9D49-CF95-4C3D-A6FA-247D504606F8}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7C0-4D28-ABC5-9145025B62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{63C1B1A6-F2E3-4A94-BE4D-A6B3DBD10DC1}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C0-4D28-ABC5-9145025B62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{2A234770-6C7D-478B-908A-BC2D390CA5F0}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C0-4D28-ABC5-9145025B62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{24FF9BB0-5ECF-4556-AE67-0E87A244A37E}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C0-4D28-ABC5-9145025B62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{22E60190-FD02-4AB2-A520-2E84AC961970}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C0-4D28-ABC5-9145025B62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{6ABBDAE4-CF5E-4061-BBD3-770F13598436}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7C0-4D28-ABC5-9145025B62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{82B3D4B7-6445-4DB5-AC05-87CA52E0A0BC}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7C0-4D28-ABC5-9145025B62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{F0A11411-4DBB-42D3-BB27-7D499B4727B8}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7C0-4D28-ABC5-9145025B62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{2FAD1664-5CA6-46C6-96C8-15B37AD7EABA}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7C0-4D28-ABC5-9145025B62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97C0-4D28-ABC5-9145025B62AA}"/>
            </c:ext>
          </c:extLst>
        </c:ser>
        <c:dLbls>
          <c:showLegendKey val="0"/>
          <c:showVal val="1"/>
          <c:showCatName val="0"/>
          <c:showSerName val="0"/>
          <c:showPercent val="0"/>
          <c:showBubbleSize val="0"/>
        </c:dLbls>
        <c:axId val="46179840"/>
        <c:axId val="46181760"/>
      </c:scatterChart>
      <c:valAx>
        <c:axId val="46179840"/>
        <c:scaling>
          <c:orientation val="minMax"/>
          <c:max val="62.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{403BFE1B-4733-4698-876A-74DC15858002}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C9F-472E-ADF0-35EBAF1F3B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{2D5D574C-4246-40B7-89C2-D068621FA6B4}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9F-472E-ADF0-35EBAF1F3B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{BC0FE12C-134B-4FED-9F0F-E5E57635568A}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9F-472E-ADF0-35EBAF1F3B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{5AC867D3-7F13-41B2-9CAF-80D8755013EB}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9F-472E-ADF0-35EBAF1F3B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{FC0D50E4-F737-4337-A7F5-2A777EFBC346}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9F-472E-ADF0-35EBAF1F3B1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{9BE5014F-CDF4-4A5C-BF8C-3099D3D48A8A}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C9F-472E-ADF0-35EBAF1F3B1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{89EFDF2A-1C2F-4335-A0E4-4FB6D92EBBFD}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C9F-472E-ADF0-35EBAF1F3B1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{FBB5840F-58F3-4F2E-A787-171395B47BAC}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C9F-472E-ADF0-35EBAF1F3B1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{14EE4BF6-85D9-44A0-825E-2EDDAC957553}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C9F-472E-ADF0-35EBAF1F3B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7.3</c:v>
                </c:pt>
                <c:pt idx="16">
                  <c:v>4.4000000000000004</c:v>
                </c:pt>
                <c:pt idx="24">
                  <c:v>0.8</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9F-472E-ADF0-35EBAF1F3B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{8B992421-B8BE-4020-B6AC-5D8822F99793}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C9F-472E-ADF0-35EBAF1F3B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{F2A1C5D9-558D-49D2-AEDC-0C8EEBC10298}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9F-472E-ADF0-35EBAF1F3B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{FE5E0E57-9EBE-4DEC-AC61-B6630F64C5C2}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9F-472E-ADF0-35EBAF1F3B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{401487FF-0120-4276-A046-F3350B4DD098}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9F-472E-ADF0-35EBAF1F3B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{0ED1217F-8F6F-48B6-9B64-AD62CA2978C7}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9F-472E-ADF0-35EBAF1F3B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{DFF03CC0-6B77-42FF-9542-41A1F744C8B7}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C9F-472E-ADF0-35EBAF1F3B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{1B74E7B6-E244-42B2-A8C1-6E4D95ACC97B}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C9F-472E-ADF0-35EBAF1F3B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{9DA09D31-309E-49AB-802E-9C6135F3AB74}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C9F-472E-ADF0-35EBAF1F3B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{1AFED523-8F08-4D24-BF67-B27FBF61F554}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C9F-472E-ADF0-35EBAF1F3B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FC9F-472E-ADF0-35EBAF1F3B19}"/>
            </c:ext>
          </c:extLst>
        </c:ser>
        <c:dLbls>
          <c:showLegendKey val="0"/>
          <c:showVal val="1"/>
          <c:showCatName val="0"/>
          <c:showSerName val="0"/>
          <c:showPercent val="0"/>
          <c:showBubbleSize val="0"/>
        </c:dLbls>
        <c:axId val="84219776"/>
        <c:axId val="84234240"/>
      </c:scatterChart>
      <c:valAx>
        <c:axId val="84219776"/>
        <c:scaling>
          <c:orientation val="minMax"/>
          <c:max val="10.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令和元年度も含め、これまで継続的に繰上償還を行うことで後年度の公債費抑制を図っている。その効果として、元利償還金等が前年度と比較して</a:t>
          </a:r>
          <a:r>
            <a:rPr kumimoji="1" lang="en-US" altLang="ja-JP" sz="1400">
              <a:latin typeface="ＭＳ ゴシック" pitchFamily="49" charset="-128"/>
              <a:ea typeface="ＭＳ ゴシック" pitchFamily="49" charset="-128"/>
            </a:rPr>
            <a:t>321</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また、前年度より算入公債費等が元利償還金等を上回ったことで実質公債費比率の分子はマイナスとなり、令和元年度については、▲</a:t>
          </a:r>
          <a:r>
            <a:rPr kumimoji="1" lang="en-US" altLang="ja-JP" sz="1400">
              <a:latin typeface="ＭＳ ゴシック" pitchFamily="49" charset="-128"/>
              <a:ea typeface="ＭＳ ゴシック" pitchFamily="49" charset="-128"/>
            </a:rPr>
            <a:t>584</a:t>
          </a:r>
          <a:r>
            <a:rPr kumimoji="1" lang="ja-JP" altLang="en-US" sz="1400">
              <a:latin typeface="ＭＳ ゴシック" pitchFamily="49" charset="-128"/>
              <a:ea typeface="ＭＳ ゴシック" pitchFamily="49" charset="-128"/>
            </a:rPr>
            <a:t>百万円となっている。</a:t>
          </a:r>
        </a:p>
        <a:p>
          <a:r>
            <a:rPr kumimoji="1" lang="ja-JP" altLang="en-US" sz="1400">
              <a:latin typeface="ＭＳ ゴシック" pitchFamily="49" charset="-128"/>
              <a:ea typeface="ＭＳ ゴシック" pitchFamily="49" charset="-128"/>
            </a:rPr>
            <a:t>　今後も財政計画に基づいた繰上償還を予定しているが、令和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年度は、学校給食センター建設事業等の大型建設事業への借入が控えていることから、財源確保については、過度な地方債依存とならない財政運営に努める。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満期一括償還の償還財源としての積み立ては行っていない。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一般会計等に係る地方債の現在高は、当該年度に繰上償還を実施したものの、し尿処理施設整備事業をはじめ大型建設事業等による発行額が上回ったため、</a:t>
          </a:r>
          <a:r>
            <a:rPr kumimoji="1" lang="en-US" altLang="ja-JP" sz="1400">
              <a:latin typeface="ＭＳ ゴシック" pitchFamily="49" charset="-128"/>
              <a:ea typeface="ＭＳ ゴシック" pitchFamily="49" charset="-128"/>
            </a:rPr>
            <a:t>1,407</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充当可能財源等は、繰上償還の財源として減債基金を取崩したが、学校施設整備基金や国民健康保険財政調整基金等を積立てるほか、基準財政需要額算入見込額が、公債費等の増により前年度比</a:t>
          </a:r>
          <a:r>
            <a:rPr kumimoji="1" lang="en-US" altLang="ja-JP" sz="1400">
              <a:latin typeface="ＭＳ ゴシック" pitchFamily="49" charset="-128"/>
              <a:ea typeface="ＭＳ ゴシック" pitchFamily="49" charset="-128"/>
            </a:rPr>
            <a:t>1,103</a:t>
          </a:r>
          <a:r>
            <a:rPr kumimoji="1" lang="ja-JP" altLang="en-US" sz="1400">
              <a:latin typeface="ＭＳ ゴシック" pitchFamily="49" charset="-128"/>
              <a:ea typeface="ＭＳ ゴシック" pitchFamily="49" charset="-128"/>
            </a:rPr>
            <a:t>百万円の増となり、全体では前年度と比較し</a:t>
          </a:r>
          <a:r>
            <a:rPr kumimoji="1" lang="en-US" altLang="ja-JP" sz="1400">
              <a:latin typeface="ＭＳ ゴシック" pitchFamily="49" charset="-128"/>
              <a:ea typeface="ＭＳ ゴシック" pitchFamily="49" charset="-128"/>
            </a:rPr>
            <a:t>673</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また、これまでと同様に充当可能財源等が将来負担額を上回ったため、将来負担比率の分子は、▲</a:t>
          </a:r>
          <a:r>
            <a:rPr kumimoji="1" lang="en-US" altLang="ja-JP" sz="1400">
              <a:latin typeface="ＭＳ ゴシック" pitchFamily="49" charset="-128"/>
              <a:ea typeface="ＭＳ ゴシック" pitchFamily="49" charset="-128"/>
            </a:rPr>
            <a:t>14,548</a:t>
          </a:r>
          <a:r>
            <a:rPr kumimoji="1" lang="ja-JP" altLang="en-US" sz="1400">
              <a:latin typeface="ＭＳ ゴシック" pitchFamily="49" charset="-128"/>
              <a:ea typeface="ＭＳ ゴシック" pitchFamily="49" charset="-128"/>
            </a:rPr>
            <a:t>百万円となった。今後も大型建設事業が控えており、地方債現在高の増加が見込まれることから、過度な地方債依存とならない財政運営と業務改善や事業の見直しによる経費の縮減によ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長崎県南島原市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・適切な財源の確保により、財政調整基金の取崩しを回避し、前年度と同額程度を維持した。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百万円、ふるさと応援寄附基金に寄附金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百万円などを積立てた。また、令和元年度より新たに、公共施設整備基金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百万円を積立てた。一方、繰上償還の財源のため減債基金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百万円、ふるさと応援寄附基金の事業充当財源のため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百万円などを取崩したことなどにより、基金全体としては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・基金の使途の明確化を図るために、個々の特定目的基金に積立てていくことを予定している。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・ふるさと応援寄附基金：世界遺産登録に関する事業、子どもたちの健全育成など寄附者の意向に沿った事業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・庁舎建設基金：本庁舎建設事業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・森林環境譲与税基金：森林の整備及びその促進に要する事業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百万円積立て、目的事業の財源のため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・学校施設整備基金：築年数が経過している施設が多く、学校施設整備の財源として、今後も年間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百万程度を積立てていく予定である。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・庁舎建設基金：庁舎建設に要する財源を確保するため、今後も年間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・公共施設整備基金：公共施設の整備に要する財源を確保するため、今後も年間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・雇用の低迷や人口減少による税収の減少、普通交付税合併算定替の段階的縮減など、今後更に厳しい財政状況が想定されることから、将来負担に備え基金の確保に努める。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・今後控えている大型事業のため、必要に応じて取崩しを行う予定である。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・後年度の財政負担軽減のための繰上償還の財源として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・後年度の財政負担軽減のため、財政計画に基づき令和４年度まで実施する繰上償還の財源として取崩していく予定である。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E305AE-EA8A-415D-AB03-5D05F27FE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45F819B-8C77-4EB8-B349-7D9C18FF6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8021C56-E236-4876-A28C-E6ABA6322D7D}"/>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333A740-8B91-47FB-9BE7-A2D23F146D1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5D5EAE5-D3AA-477D-956D-D9BAB1C08C5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16D6140-4D57-4BE0-8371-A849352C3CDA}"/>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8308168-576D-47C8-8D55-9225885AA891}"/>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1B37E09-B2ED-420A-9AF7-423502EFAC51}"/>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841DAF6-07C3-4630-98B1-77EBA66210C7}"/>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46A33E7-E464-42F0-9EDB-200D6E02827A}"/>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44C49A6-2223-469C-9E41-40E884FD9BC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1E347C6-83AD-4F4D-A45E-A41158B4ABE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AAE876D-14BD-4D75-9BC2-A9C20EFA92A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9537189-818D-4F49-9D5F-6278136734D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8A94A4E-EE4D-4EBD-865C-1722C5FA0A8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A45FDFD-5AA1-4E94-BA97-07E877D44EC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E0B6CFF-C70E-407F-85D3-D4017E4C47A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8C53B86-A4CE-4299-AF0A-512DDDE1E91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CDE19EF-A9DF-477F-B821-F2EF5F0E6E1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6C1DDDD-CE40-4E06-A2EC-1D22A92C099F}"/>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811671C-B3E5-4B13-A227-4014E16C286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5994837-4996-4863-B52C-46A9A2CC7D9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45,262
44,907
170.11
35,665,619
33,745,617
1,591,883
17,151,027
21,365,338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BC5C24E-2E5C-4D7F-AE2B-9A36647D7F9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9CF905B-4460-492B-9B7D-67ED603C3DD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93FD880-44A7-4014-89F6-1EC034BF5B81}"/>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22225CA-8DD0-4154-B1EC-7DE3B53FF7E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D474803-2382-43C8-A7E0-03683A22CB4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B0AEAC3-B0EF-4117-9669-7A1885AA76B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D5193E1-F587-42F3-8DF8-3CDF55851D9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582A983-9012-4BBF-BCCA-C62A288138C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193BE50-7933-4FAC-B19D-B8E18973D5A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7C8AD8A-15FD-450A-B5F6-898D94771BB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974D5B7-9251-446A-A55A-41E5FFD405B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7CC48C0-416D-47AE-8C62-CD98F4C6EA0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9BE765A-C715-4456-8953-A3C07390E64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ADFC02F-0848-4528-86C0-9030FECED4A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8DEB7A0-19C7-4EBA-8084-86253F6ECEA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FD9C5B4-9768-48C6-91CE-084FC441A8C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B8D8D6B-35B6-4E75-8919-0CD9104ED82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FA5E328-8720-432D-8C8C-9B8F163CF49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FB38152-7951-448B-B50C-F9ADF812CDC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DCBDD28E-1605-4570-9914-C37A2A95E974}"/>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64ADD3E-CC03-4FBE-AB4D-38AFB28DA40B}"/>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563DBD5-09DB-41C3-9F4D-CA85DA142139}"/>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74C2EAF-0F02-4FC1-890D-D2EF52026EE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C8B770D-F28E-442C-832D-61A9C352077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6DC9B2F-B7E7-4137-B1F1-6469AF8E1F4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8CA89D3-9347-4697-9F64-D8BA526D7CC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691EEA3-E0A3-4DA2-B493-43E58C0D26D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F149A0F-CB35-4AC8-9024-52F326D5490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65E23EC-A7CA-40F1-9796-01E8B2F9A77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F68C5B8-84EA-4823-9164-1FD1AFC33B8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4CCB6B0-81EE-4CD9-8EF6-554836AB224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8AEF8F6-0B10-4FD1-B6D9-A68372E17E3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082D01B-005C-47C3-B16C-B40E0883BF3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B2BF145-4C8D-466D-9910-7EB08514A4C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EF7D690-ACAA-4FC3-A4D1-2FA62C0CF2D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年間で公共施設（建物）の更新費用の</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％縮減という目標を掲げ、老朽化した施設の集約化・複合化や除却を進めている。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有形固定資産減価償却率については、上昇傾向にはあるものの、類似団体平均と比較すると</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ポイント低い水準であり、これまでの取り組みの効果が表れていると考えられる。 </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515F372-3B15-4C04-ABC2-1EDC3153381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8333CD6-62DF-4341-A6DC-0F22F93665D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2E0B11F-B013-465F-A75A-B2E00798842C}"/>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398B25E-0D46-47B4-B1C7-1DE15D833AD3}"/>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C2AF99E4-650B-4BC8-ADD3-5E72649F6B1F}"/>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7D93C0F3-CA3D-4FA9-BC08-ED782AD0958D}"/>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6885FF48-FAB5-4F87-A8DD-F1FFF2A92A8E}"/>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B06816A8-C8C8-40AA-BBB1-1C09CD269F8F}"/>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CDAE6879-7770-4B0B-86DA-9489C106E0AB}"/>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A0411D2-F1BF-4B42-B066-4A7B7121CF59}"/>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9C307047-CC1C-405B-A7A0-454E4934FC1A}"/>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FFBF2927-A97D-4733-B1B4-893801DDB86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CF794CC6-F791-41FA-BA3B-615D2E3DC2D5}"/>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D3D6EE0-1D7F-4204-8917-E5743F09DA7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0885F182-367D-4094-ABC8-080FFBC99BBE}"/>
            </a:ext>
          </a:extLst>
        </xdr:cNvPr>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2424C6B2-3D24-454B-893A-5EFD4C26535F}"/>
            </a:ext>
          </a:extLst>
        </xdr:cNvPr>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6D79873F-E20D-4A35-A6D3-371091B3C165}"/>
            </a:ext>
          </a:extLst>
        </xdr:cNvPr>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a:extLst>
            <a:ext uri="{FF2B5EF4-FFF2-40B4-BE49-F238E27FC236}">
              <a16:creationId xmlns:a16="http://schemas.microsoft.com/office/drawing/2014/main" id="{D05CB137-60DB-41E9-99D8-A054F51F8432}"/>
            </a:ext>
          </a:extLst>
        </xdr:cNvPr>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a:extLst>
            <a:ext uri="{FF2B5EF4-FFF2-40B4-BE49-F238E27FC236}">
              <a16:creationId xmlns:a16="http://schemas.microsoft.com/office/drawing/2014/main" id="{95E025A4-EEC7-4D5D-8789-CAE48A9CBF21}"/>
            </a:ext>
          </a:extLst>
        </xdr:cNvPr>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a:extLst>
            <a:ext uri="{FF2B5EF4-FFF2-40B4-BE49-F238E27FC236}">
              <a16:creationId xmlns:a16="http://schemas.microsoft.com/office/drawing/2014/main" id="{7E312894-67CD-4FF4-808F-064D0EBD2CBD}"/>
            </a:ext>
          </a:extLst>
        </xdr:cNvPr>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a:extLst>
            <a:ext uri="{FF2B5EF4-FFF2-40B4-BE49-F238E27FC236}">
              <a16:creationId xmlns:a16="http://schemas.microsoft.com/office/drawing/2014/main" id="{585E0B88-DD6C-42C9-884B-BFFE546719A6}"/>
            </a:ext>
          </a:extLst>
        </xdr:cNvPr>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a:extLst>
            <a:ext uri="{FF2B5EF4-FFF2-40B4-BE49-F238E27FC236}">
              <a16:creationId xmlns:a16="http://schemas.microsoft.com/office/drawing/2014/main" id="{70756AEA-AC18-4F9A-8598-FD7F3A7CC3CE}"/>
            </a:ext>
          </a:extLst>
        </xdr:cNvPr>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a:extLst>
            <a:ext uri="{FF2B5EF4-FFF2-40B4-BE49-F238E27FC236}">
              <a16:creationId xmlns:a16="http://schemas.microsoft.com/office/drawing/2014/main" id="{E7507A26-4259-47F6-BE99-9F8C068ADD77}"/>
            </a:ext>
          </a:extLst>
        </xdr:cNvPr>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a:extLst>
            <a:ext uri="{FF2B5EF4-FFF2-40B4-BE49-F238E27FC236}">
              <a16:creationId xmlns:a16="http://schemas.microsoft.com/office/drawing/2014/main" id="{EEDCE15E-8DB7-4E9B-8E22-FB2C944505CD}"/>
            </a:ext>
          </a:extLst>
        </xdr:cNvPr>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3" name="フローチャート: 判断 82">
          <a:extLst>
            <a:ext uri="{FF2B5EF4-FFF2-40B4-BE49-F238E27FC236}">
              <a16:creationId xmlns:a16="http://schemas.microsoft.com/office/drawing/2014/main" id="{EFCE1F26-E36E-4203-AE9A-A2A7FEE96323}"/>
            </a:ext>
          </a:extLst>
        </xdr:cNvPr>
        <xdr:cNvSpPr/>
      </xdr:nvSpPr>
      <xdr:spPr>
        <a:xfrm>
          <a:off x="1714500" y="49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D9EE7D8-4DD1-43EB-8A6B-5662D88323E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728CEB1-0925-40D4-8002-865FF7F820F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40E7620-F44F-4249-BD24-0392AFEBFF8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00892BC-07FA-44CC-9272-1B6DF0E38F4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4D2B2F0-1781-46D4-A47D-7384BB9727B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7112</xdr:rowOff>
    </xdr:from>
    <xdr:to>
      <xdr:col>23</xdr:col>
      <xdr:colOff>136525</xdr:colOff>
      <xdr:row>29</xdr:row>
      <xdr:rowOff>108712</xdr:rowOff>
    </xdr:to>
    <xdr:sp macro="" textlink="">
      <xdr:nvSpPr>
        <xdr:cNvPr id="89" name="楕円 88">
          <a:extLst>
            <a:ext uri="{FF2B5EF4-FFF2-40B4-BE49-F238E27FC236}">
              <a16:creationId xmlns:a16="http://schemas.microsoft.com/office/drawing/2014/main" id="{CA908B8A-1F93-4F9D-85C1-EBF5A259FF77}"/>
            </a:ext>
          </a:extLst>
        </xdr:cNvPr>
        <xdr:cNvSpPr/>
      </xdr:nvSpPr>
      <xdr:spPr>
        <a:xfrm>
          <a:off x="4711700" y="49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29989</xdr:rowOff>
    </xdr:from>
    <xdr:ext cx="405111" cy="259045"/>
    <xdr:sp macro="" textlink="">
      <xdr:nvSpPr>
        <xdr:cNvPr id="90" name="有形固定資産減価償却率該当値テキスト">
          <a:extLst>
            <a:ext uri="{FF2B5EF4-FFF2-40B4-BE49-F238E27FC236}">
              <a16:creationId xmlns:a16="http://schemas.microsoft.com/office/drawing/2014/main" id="{8DC5D28F-C7E0-44E8-A23B-D509F14F6919}"/>
            </a:ext>
          </a:extLst>
        </xdr:cNvPr>
        <xdr:cNvSpPr txBox="1"/>
      </xdr:nvSpPr>
      <xdr:spPr>
        <a:xfrm>
          <a:off x="4813300" y="483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91" name="楕円 90">
          <a:extLst>
            <a:ext uri="{FF2B5EF4-FFF2-40B4-BE49-F238E27FC236}">
              <a16:creationId xmlns:a16="http://schemas.microsoft.com/office/drawing/2014/main" id="{D57F44B7-C595-44CB-AD85-AC6304A82A6B}"/>
            </a:ext>
          </a:extLst>
        </xdr:cNvPr>
        <xdr:cNvSpPr/>
      </xdr:nvSpPr>
      <xdr:spPr>
        <a:xfrm>
          <a:off x="4000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57912</xdr:rowOff>
    </xdr:to>
    <xdr:cxnSp macro="">
      <xdr:nvCxnSpPr>
        <xdr:cNvPr id="92" name="直線コネクタ 91">
          <a:extLst>
            <a:ext uri="{FF2B5EF4-FFF2-40B4-BE49-F238E27FC236}">
              <a16:creationId xmlns:a16="http://schemas.microsoft.com/office/drawing/2014/main" id="{C4C5A64B-E209-45A9-8FD0-F15C5D44349A}"/>
            </a:ext>
          </a:extLst>
        </xdr:cNvPr>
        <xdr:cNvCxnSpPr/>
      </xdr:nvCxnSpPr>
      <xdr:spPr>
        <a:xfrm>
          <a:off x="4051300" y="5001895"/>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115951</xdr:rowOff>
    </xdr:from>
    <xdr:to>
      <xdr:col>15</xdr:col>
      <xdr:colOff>187325</xdr:colOff>
      <xdr:row>29</xdr:row>
      <xdr:rowOff>46101</xdr:rowOff>
    </xdr:to>
    <xdr:sp macro="" textlink="">
      <xdr:nvSpPr>
        <xdr:cNvPr id="93" name="楕円 92">
          <a:extLst>
            <a:ext uri="{FF2B5EF4-FFF2-40B4-BE49-F238E27FC236}">
              <a16:creationId xmlns:a16="http://schemas.microsoft.com/office/drawing/2014/main" id="{F3977EAE-410D-4F62-B8B3-1F917A2A5DE1}"/>
            </a:ext>
          </a:extLst>
        </xdr:cNvPr>
        <xdr:cNvSpPr/>
      </xdr:nvSpPr>
      <xdr:spPr>
        <a:xfrm>
          <a:off x="3238500" y="49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166751</xdr:rowOff>
    </xdr:from>
    <xdr:to>
      <xdr:col>19</xdr:col>
      <xdr:colOff>136525</xdr:colOff>
      <xdr:row>29</xdr:row>
      <xdr:rowOff>29845</xdr:rowOff>
    </xdr:to>
    <xdr:cxnSp macro="">
      <xdr:nvCxnSpPr>
        <xdr:cNvPr id="94" name="直線コネクタ 93">
          <a:extLst>
            <a:ext uri="{FF2B5EF4-FFF2-40B4-BE49-F238E27FC236}">
              <a16:creationId xmlns:a16="http://schemas.microsoft.com/office/drawing/2014/main" id="{3BC7BC10-3B00-40F6-A237-39E183F8A299}"/>
            </a:ext>
          </a:extLst>
        </xdr:cNvPr>
        <xdr:cNvCxnSpPr/>
      </xdr:nvCxnSpPr>
      <xdr:spPr>
        <a:xfrm>
          <a:off x="3289300" y="496735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79248</xdr:rowOff>
    </xdr:from>
    <xdr:to>
      <xdr:col>11</xdr:col>
      <xdr:colOff>187325</xdr:colOff>
      <xdr:row>29</xdr:row>
      <xdr:rowOff>9398</xdr:rowOff>
    </xdr:to>
    <xdr:sp macro="" textlink="">
      <xdr:nvSpPr>
        <xdr:cNvPr id="95" name="楕円 94">
          <a:extLst>
            <a:ext uri="{FF2B5EF4-FFF2-40B4-BE49-F238E27FC236}">
              <a16:creationId xmlns:a16="http://schemas.microsoft.com/office/drawing/2014/main" id="{86CED4D0-D571-4E87-8686-8A2D56BD4933}"/>
            </a:ext>
          </a:extLst>
        </xdr:cNvPr>
        <xdr:cNvSpPr/>
      </xdr:nvSpPr>
      <xdr:spPr>
        <a:xfrm>
          <a:off x="2476500" y="48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130048</xdr:rowOff>
    </xdr:from>
    <xdr:to>
      <xdr:col>15</xdr:col>
      <xdr:colOff>136525</xdr:colOff>
      <xdr:row>28</xdr:row>
      <xdr:rowOff>166751</xdr:rowOff>
    </xdr:to>
    <xdr:cxnSp macro="">
      <xdr:nvCxnSpPr>
        <xdr:cNvPr id="96" name="直線コネクタ 95">
          <a:extLst>
            <a:ext uri="{FF2B5EF4-FFF2-40B4-BE49-F238E27FC236}">
              <a16:creationId xmlns:a16="http://schemas.microsoft.com/office/drawing/2014/main" id="{C866C734-1981-4C6B-8C63-675B00771C3D}"/>
            </a:ext>
          </a:extLst>
        </xdr:cNvPr>
        <xdr:cNvCxnSpPr/>
      </xdr:nvCxnSpPr>
      <xdr:spPr>
        <a:xfrm>
          <a:off x="2527300" y="4930648"/>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42545</xdr:rowOff>
    </xdr:from>
    <xdr:to>
      <xdr:col>7</xdr:col>
      <xdr:colOff>187325</xdr:colOff>
      <xdr:row>28</xdr:row>
      <xdr:rowOff>144145</xdr:rowOff>
    </xdr:to>
    <xdr:sp macro="" textlink="">
      <xdr:nvSpPr>
        <xdr:cNvPr id="97" name="楕円 96">
          <a:extLst>
            <a:ext uri="{FF2B5EF4-FFF2-40B4-BE49-F238E27FC236}">
              <a16:creationId xmlns:a16="http://schemas.microsoft.com/office/drawing/2014/main" id="{B52F134F-2C92-4045-B9B4-255CB1AD3080}"/>
            </a:ext>
          </a:extLst>
        </xdr:cNvPr>
        <xdr:cNvSpPr/>
      </xdr:nvSpPr>
      <xdr:spPr>
        <a:xfrm>
          <a:off x="17145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93345</xdr:rowOff>
    </xdr:from>
    <xdr:to>
      <xdr:col>11</xdr:col>
      <xdr:colOff>136525</xdr:colOff>
      <xdr:row>28</xdr:row>
      <xdr:rowOff>130048</xdr:rowOff>
    </xdr:to>
    <xdr:cxnSp macro="">
      <xdr:nvCxnSpPr>
        <xdr:cNvPr id="98" name="直線コネクタ 97">
          <a:extLst>
            <a:ext uri="{FF2B5EF4-FFF2-40B4-BE49-F238E27FC236}">
              <a16:creationId xmlns:a16="http://schemas.microsoft.com/office/drawing/2014/main" id="{7B7659A3-B911-4FAE-A76C-1D55CD417C7E}"/>
            </a:ext>
          </a:extLst>
        </xdr:cNvPr>
        <xdr:cNvCxnSpPr/>
      </xdr:nvCxnSpPr>
      <xdr:spPr>
        <a:xfrm>
          <a:off x="1765300" y="4893945"/>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9" name="n_1aveValue有形固定資産減価償却率">
          <a:extLst>
            <a:ext uri="{FF2B5EF4-FFF2-40B4-BE49-F238E27FC236}">
              <a16:creationId xmlns:a16="http://schemas.microsoft.com/office/drawing/2014/main" id="{069E73CA-4F88-4B62-A6DD-A6AD4DEE166D}"/>
            </a:ext>
          </a:extLst>
        </xdr:cNvPr>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100" name="n_2aveValue有形固定資産減価償却率">
          <a:extLst>
            <a:ext uri="{FF2B5EF4-FFF2-40B4-BE49-F238E27FC236}">
              <a16:creationId xmlns:a16="http://schemas.microsoft.com/office/drawing/2014/main" id="{AEEA2CB2-A208-44FB-ABEC-7D8EA21779DF}"/>
            </a:ext>
          </a:extLst>
        </xdr:cNvPr>
        <xdr:cNvSpPr txBox="1"/>
      </xdr:nvSpPr>
      <xdr:spPr>
        <a:xfrm>
          <a:off x="3086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101" name="n_3aveValue有形固定資産減価償却率">
          <a:extLst>
            <a:ext uri="{FF2B5EF4-FFF2-40B4-BE49-F238E27FC236}">
              <a16:creationId xmlns:a16="http://schemas.microsoft.com/office/drawing/2014/main" id="{342A169C-968A-4C9D-884C-FB3BDF363411}"/>
            </a:ext>
          </a:extLst>
        </xdr:cNvPr>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102" name="n_4aveValue有形固定資産減価償却率">
          <a:extLst>
            <a:ext uri="{FF2B5EF4-FFF2-40B4-BE49-F238E27FC236}">
              <a16:creationId xmlns:a16="http://schemas.microsoft.com/office/drawing/2014/main" id="{9E6C9CA7-F4AD-4E05-82D3-789F11AED85B}"/>
            </a:ext>
          </a:extLst>
        </xdr:cNvPr>
        <xdr:cNvSpPr txBox="1"/>
      </xdr:nvSpPr>
      <xdr:spPr>
        <a:xfrm>
          <a:off x="1562744" y="505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103" name="n_1mainValue有形固定資産減価償却率">
          <a:extLst>
            <a:ext uri="{FF2B5EF4-FFF2-40B4-BE49-F238E27FC236}">
              <a16:creationId xmlns:a16="http://schemas.microsoft.com/office/drawing/2014/main" id="{B80069DF-9061-426C-8553-4E15AC21B3A8}"/>
            </a:ext>
          </a:extLst>
        </xdr:cNvPr>
        <xdr:cNvSpPr txBox="1"/>
      </xdr:nvSpPr>
      <xdr:spPr>
        <a:xfrm>
          <a:off x="38360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62628</xdr:rowOff>
    </xdr:from>
    <xdr:ext cx="405111" cy="259045"/>
    <xdr:sp macro="" textlink="">
      <xdr:nvSpPr>
        <xdr:cNvPr id="104" name="n_2mainValue有形固定資産減価償却率">
          <a:extLst>
            <a:ext uri="{FF2B5EF4-FFF2-40B4-BE49-F238E27FC236}">
              <a16:creationId xmlns:a16="http://schemas.microsoft.com/office/drawing/2014/main" id="{E48E5C1E-3125-4D8F-B6BA-F9E78992F5F7}"/>
            </a:ext>
          </a:extLst>
        </xdr:cNvPr>
        <xdr:cNvSpPr txBox="1"/>
      </xdr:nvSpPr>
      <xdr:spPr>
        <a:xfrm>
          <a:off x="3086744" y="46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25925</xdr:rowOff>
    </xdr:from>
    <xdr:ext cx="405111" cy="259045"/>
    <xdr:sp macro="" textlink="">
      <xdr:nvSpPr>
        <xdr:cNvPr id="105" name="n_3mainValue有形固定資産減価償却率">
          <a:extLst>
            <a:ext uri="{FF2B5EF4-FFF2-40B4-BE49-F238E27FC236}">
              <a16:creationId xmlns:a16="http://schemas.microsoft.com/office/drawing/2014/main" id="{D3F93B39-C859-41AC-98EC-92A97D925E5A}"/>
            </a:ext>
          </a:extLst>
        </xdr:cNvPr>
        <xdr:cNvSpPr txBox="1"/>
      </xdr:nvSpPr>
      <xdr:spPr>
        <a:xfrm>
          <a:off x="2324744" y="4655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160672</xdr:rowOff>
    </xdr:from>
    <xdr:ext cx="405111" cy="259045"/>
    <xdr:sp macro="" textlink="">
      <xdr:nvSpPr>
        <xdr:cNvPr id="106" name="n_4mainValue有形固定資産減価償却率">
          <a:extLst>
            <a:ext uri="{FF2B5EF4-FFF2-40B4-BE49-F238E27FC236}">
              <a16:creationId xmlns:a16="http://schemas.microsoft.com/office/drawing/2014/main" id="{47711D64-0E9A-45A6-BE06-381F1C6AC094}"/>
            </a:ext>
          </a:extLst>
        </xdr:cNvPr>
        <xdr:cNvSpPr txBox="1"/>
      </xdr:nvSpPr>
      <xdr:spPr>
        <a:xfrm>
          <a:off x="156274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8061F7A3-8E0A-4E1A-9246-630F31E2973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4EEA380-2D9C-4EE6-80B2-E518E5BCB964}"/>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CF2C01F-3579-46BA-A29C-6E5C74AFED29}"/>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2B6B52C-E187-40B6-8BD3-9505E3DC6E1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24AF664-622A-4B36-9F26-F7A1E793EC5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5ABB342-D77F-4126-8682-FDE7A8C06B8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45CEAE1-A2D0-4882-95F4-9BCC6942855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056E7FA-44A8-4D67-9608-44C81773378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17CF1BD-9A5E-40CE-A049-9219E3DDF7E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63FD4ED5-5404-4767-8146-7C274758CF8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9FDC1B8-7548-4F2C-91D2-540C90C028A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B4EAEFA-9449-4C7D-ADB4-0B7019E1328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36828B9-1A6D-4E5D-AFD0-266B54FA355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年の合併後、地方債の借入を抑制するとともに、平成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年度から財政計画に基づいた繰上償還（令和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年度まで年間約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億円程度）を行っている。これにより、類似団体平均と比較すると</a:t>
          </a:r>
          <a:r>
            <a:rPr kumimoji="1" lang="en-US" altLang="ja-JP" sz="1100">
              <a:latin typeface="ＭＳ Ｐゴシック" panose="020B0600070205080204" pitchFamily="50" charset="-128"/>
              <a:ea typeface="ＭＳ Ｐゴシック" panose="020B0600070205080204" pitchFamily="50" charset="-128"/>
            </a:rPr>
            <a:t>428</a:t>
          </a:r>
          <a:r>
            <a:rPr kumimoji="1" lang="ja-JP" altLang="en-US" sz="1100">
              <a:latin typeface="ＭＳ Ｐゴシック" panose="020B0600070205080204" pitchFamily="50" charset="-128"/>
              <a:ea typeface="ＭＳ Ｐゴシック" panose="020B0600070205080204" pitchFamily="50" charset="-128"/>
            </a:rPr>
            <a:t>ポイント低い水準であり、これまでの取り組みの効果が表れていると考えられる。しかし、建設中の有家小学校や学校給食センターをはじめ、今後予定している大型建設事業の実施による借入に伴い、実質公債費比率の上昇も考えられることから、過度に地方債に依存することない財政運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D122BF1-C9A0-408F-8255-830519FB2C8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B0B3214-3689-4754-8417-12FE3E97DF0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BF7ACB9-A7B6-4D9D-BE01-8BAD644BED3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B5C3E433-8E6A-4430-BE29-6074A9B77C6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9323C0A1-C29C-4087-BA1F-2950AC38914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A10B7B5D-4218-4B23-82FA-F35E627778A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62F33F13-030B-4209-97E4-B0C533833994}"/>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EB228EFF-2ACB-43F6-A11F-0A150EDB982B}"/>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2374241E-010F-4856-88DC-39A5F07B97EC}"/>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6D58304-1D9B-48DD-B1CB-91779BBA22A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3ABE2C46-4741-4098-BF92-84A9C042DD52}"/>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37A7BE0C-D6B8-47FB-9A83-1C8AE50A633D}"/>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BAE046DB-5745-4F32-9CC4-3493999F0A3D}"/>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91AFFA4-1221-4F97-9CF6-749FAFC794C5}"/>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EF271B37-5D1A-4973-9162-CC3E3132E10E}"/>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A87FB9E-CE60-4ED6-8179-01CACB8212F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C57F7D9-DCBD-4928-A071-22DB308F578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a:extLst>
            <a:ext uri="{FF2B5EF4-FFF2-40B4-BE49-F238E27FC236}">
              <a16:creationId xmlns:a16="http://schemas.microsoft.com/office/drawing/2014/main" id="{42566D63-E898-47C7-9159-4F5179E1E41F}"/>
            </a:ext>
          </a:extLst>
        </xdr:cNvPr>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a:extLst>
            <a:ext uri="{FF2B5EF4-FFF2-40B4-BE49-F238E27FC236}">
              <a16:creationId xmlns:a16="http://schemas.microsoft.com/office/drawing/2014/main" id="{3CC1C390-3C1E-46E3-9FA9-94FA739822DD}"/>
            </a:ext>
          </a:extLst>
        </xdr:cNvPr>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a:extLst>
            <a:ext uri="{FF2B5EF4-FFF2-40B4-BE49-F238E27FC236}">
              <a16:creationId xmlns:a16="http://schemas.microsoft.com/office/drawing/2014/main" id="{2430AAEB-AE70-4E8C-BA35-A21B7CCC833E}"/>
            </a:ext>
          </a:extLst>
        </xdr:cNvPr>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a:extLst>
            <a:ext uri="{FF2B5EF4-FFF2-40B4-BE49-F238E27FC236}">
              <a16:creationId xmlns:a16="http://schemas.microsoft.com/office/drawing/2014/main" id="{8CECBA36-53D6-4604-9043-2C4EDED38DE9}"/>
            </a:ext>
          </a:extLst>
        </xdr:cNvPr>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a:extLst>
            <a:ext uri="{FF2B5EF4-FFF2-40B4-BE49-F238E27FC236}">
              <a16:creationId xmlns:a16="http://schemas.microsoft.com/office/drawing/2014/main" id="{C086AB1F-10C3-4132-ACDE-44E6E6435C0D}"/>
            </a:ext>
          </a:extLst>
        </xdr:cNvPr>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2" name="債務償還比率平均値テキスト">
          <a:extLst>
            <a:ext uri="{FF2B5EF4-FFF2-40B4-BE49-F238E27FC236}">
              <a16:creationId xmlns:a16="http://schemas.microsoft.com/office/drawing/2014/main" id="{A5CC4BBA-83D9-4F2E-8352-F01CCF7AF0FD}"/>
            </a:ext>
          </a:extLst>
        </xdr:cNvPr>
        <xdr:cNvSpPr txBox="1"/>
      </xdr:nvSpPr>
      <xdr:spPr>
        <a:xfrm>
          <a:off x="14846300" y="5153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a:extLst>
            <a:ext uri="{FF2B5EF4-FFF2-40B4-BE49-F238E27FC236}">
              <a16:creationId xmlns:a16="http://schemas.microsoft.com/office/drawing/2014/main" id="{AA53C847-EF72-4ED9-AF04-725588373950}"/>
            </a:ext>
          </a:extLst>
        </xdr:cNvPr>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a:extLst>
            <a:ext uri="{FF2B5EF4-FFF2-40B4-BE49-F238E27FC236}">
              <a16:creationId xmlns:a16="http://schemas.microsoft.com/office/drawing/2014/main" id="{36EC8E61-641B-410E-8B84-E55204B4B8DA}"/>
            </a:ext>
          </a:extLst>
        </xdr:cNvPr>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a:extLst>
            <a:ext uri="{FF2B5EF4-FFF2-40B4-BE49-F238E27FC236}">
              <a16:creationId xmlns:a16="http://schemas.microsoft.com/office/drawing/2014/main" id="{A19AFB2A-0A9A-476C-8EE8-55FD91C57277}"/>
            </a:ext>
          </a:extLst>
        </xdr:cNvPr>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a:extLst>
            <a:ext uri="{FF2B5EF4-FFF2-40B4-BE49-F238E27FC236}">
              <a16:creationId xmlns:a16="http://schemas.microsoft.com/office/drawing/2014/main" id="{5A97F2DF-458C-4831-80C1-87DE5B7E538B}"/>
            </a:ext>
          </a:extLst>
        </xdr:cNvPr>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47" name="フローチャート: 判断 146">
          <a:extLst>
            <a:ext uri="{FF2B5EF4-FFF2-40B4-BE49-F238E27FC236}">
              <a16:creationId xmlns:a16="http://schemas.microsoft.com/office/drawing/2014/main" id="{62C3E6CA-041A-4C3F-904E-03EA0339DFFD}"/>
            </a:ext>
          </a:extLst>
        </xdr:cNvPr>
        <xdr:cNvSpPr/>
      </xdr:nvSpPr>
      <xdr:spPr>
        <a:xfrm>
          <a:off x="11747500" y="501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65C7456-414B-4B01-9EC1-8585A649D9E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D690CFE-3F0D-4C85-9B01-FEF5325DEC8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F2ACA56-8D61-40D2-859C-1F6268005E0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CCFD399-050E-45D6-9313-9CDBF33361E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28F6E54-D698-45CD-BAC7-86B83AB6BE83}"/>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105634</xdr:rowOff>
    </xdr:from>
    <xdr:to>
      <xdr:col>76</xdr:col>
      <xdr:colOff>73025</xdr:colOff>
      <xdr:row>28</xdr:row>
      <xdr:rowOff>35784</xdr:rowOff>
    </xdr:to>
    <xdr:sp macro="" textlink="">
      <xdr:nvSpPr>
        <xdr:cNvPr id="153" name="楕円 152">
          <a:extLst>
            <a:ext uri="{FF2B5EF4-FFF2-40B4-BE49-F238E27FC236}">
              <a16:creationId xmlns:a16="http://schemas.microsoft.com/office/drawing/2014/main" id="{5229AF7F-EB26-4315-990D-F2FB0FE203AB}"/>
            </a:ext>
          </a:extLst>
        </xdr:cNvPr>
        <xdr:cNvSpPr/>
      </xdr:nvSpPr>
      <xdr:spPr>
        <a:xfrm>
          <a:off x="14744700" y="47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20561</xdr:rowOff>
    </xdr:from>
    <xdr:ext cx="469744" cy="259045"/>
    <xdr:sp macro="" textlink="">
      <xdr:nvSpPr>
        <xdr:cNvPr id="154" name="債務償還比率該当値テキスト">
          <a:extLst>
            <a:ext uri="{FF2B5EF4-FFF2-40B4-BE49-F238E27FC236}">
              <a16:creationId xmlns:a16="http://schemas.microsoft.com/office/drawing/2014/main" id="{36C70656-5068-4687-AED1-B5EFBB38F985}"/>
            </a:ext>
          </a:extLst>
        </xdr:cNvPr>
        <xdr:cNvSpPr txBox="1"/>
      </xdr:nvSpPr>
      <xdr:spPr>
        <a:xfrm>
          <a:off x="14846300" y="46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43845</xdr:rowOff>
    </xdr:from>
    <xdr:to>
      <xdr:col>72</xdr:col>
      <xdr:colOff>123825</xdr:colOff>
      <xdr:row>27</xdr:row>
      <xdr:rowOff>145445</xdr:rowOff>
    </xdr:to>
    <xdr:sp macro="" textlink="">
      <xdr:nvSpPr>
        <xdr:cNvPr id="155" name="楕円 154">
          <a:extLst>
            <a:ext uri="{FF2B5EF4-FFF2-40B4-BE49-F238E27FC236}">
              <a16:creationId xmlns:a16="http://schemas.microsoft.com/office/drawing/2014/main" id="{26D576A7-4187-482E-9491-F8185823F5E6}"/>
            </a:ext>
          </a:extLst>
        </xdr:cNvPr>
        <xdr:cNvSpPr/>
      </xdr:nvSpPr>
      <xdr:spPr>
        <a:xfrm>
          <a:off x="14033500" y="46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94645</xdr:rowOff>
    </xdr:from>
    <xdr:to>
      <xdr:col>76</xdr:col>
      <xdr:colOff>22225</xdr:colOff>
      <xdr:row>27</xdr:row>
      <xdr:rowOff>156434</xdr:rowOff>
    </xdr:to>
    <xdr:cxnSp macro="">
      <xdr:nvCxnSpPr>
        <xdr:cNvPr id="156" name="直線コネクタ 155">
          <a:extLst>
            <a:ext uri="{FF2B5EF4-FFF2-40B4-BE49-F238E27FC236}">
              <a16:creationId xmlns:a16="http://schemas.microsoft.com/office/drawing/2014/main" id="{D71C1D59-2FE6-425B-AB23-64A262F774CF}"/>
            </a:ext>
          </a:extLst>
        </xdr:cNvPr>
        <xdr:cNvCxnSpPr/>
      </xdr:nvCxnSpPr>
      <xdr:spPr>
        <a:xfrm>
          <a:off x="14084300" y="4723795"/>
          <a:ext cx="711200" cy="6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62557</xdr:rowOff>
    </xdr:from>
    <xdr:to>
      <xdr:col>68</xdr:col>
      <xdr:colOff>123825</xdr:colOff>
      <xdr:row>27</xdr:row>
      <xdr:rowOff>164157</xdr:rowOff>
    </xdr:to>
    <xdr:sp macro="" textlink="">
      <xdr:nvSpPr>
        <xdr:cNvPr id="157" name="楕円 156">
          <a:extLst>
            <a:ext uri="{FF2B5EF4-FFF2-40B4-BE49-F238E27FC236}">
              <a16:creationId xmlns:a16="http://schemas.microsoft.com/office/drawing/2014/main" id="{4851F266-58C5-4694-95B8-21215767F455}"/>
            </a:ext>
          </a:extLst>
        </xdr:cNvPr>
        <xdr:cNvSpPr/>
      </xdr:nvSpPr>
      <xdr:spPr>
        <a:xfrm>
          <a:off x="13271500" y="46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94645</xdr:rowOff>
    </xdr:from>
    <xdr:to>
      <xdr:col>72</xdr:col>
      <xdr:colOff>73025</xdr:colOff>
      <xdr:row>27</xdr:row>
      <xdr:rowOff>113357</xdr:rowOff>
    </xdr:to>
    <xdr:cxnSp macro="">
      <xdr:nvCxnSpPr>
        <xdr:cNvPr id="158" name="直線コネクタ 157">
          <a:extLst>
            <a:ext uri="{FF2B5EF4-FFF2-40B4-BE49-F238E27FC236}">
              <a16:creationId xmlns:a16="http://schemas.microsoft.com/office/drawing/2014/main" id="{0F2D3F9D-3E8A-4A77-8621-31F106DF8109}"/>
            </a:ext>
          </a:extLst>
        </xdr:cNvPr>
        <xdr:cNvCxnSpPr/>
      </xdr:nvCxnSpPr>
      <xdr:spPr>
        <a:xfrm flipV="1">
          <a:off x="13322300" y="4723795"/>
          <a:ext cx="762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44668</xdr:rowOff>
    </xdr:from>
    <xdr:to>
      <xdr:col>64</xdr:col>
      <xdr:colOff>123825</xdr:colOff>
      <xdr:row>27</xdr:row>
      <xdr:rowOff>146268</xdr:rowOff>
    </xdr:to>
    <xdr:sp macro="" textlink="">
      <xdr:nvSpPr>
        <xdr:cNvPr id="159" name="楕円 158">
          <a:extLst>
            <a:ext uri="{FF2B5EF4-FFF2-40B4-BE49-F238E27FC236}">
              <a16:creationId xmlns:a16="http://schemas.microsoft.com/office/drawing/2014/main" id="{FC558746-0ABC-4C2D-A171-B02529D04880}"/>
            </a:ext>
          </a:extLst>
        </xdr:cNvPr>
        <xdr:cNvSpPr/>
      </xdr:nvSpPr>
      <xdr:spPr>
        <a:xfrm>
          <a:off x="12509500" y="46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95468</xdr:rowOff>
    </xdr:from>
    <xdr:to>
      <xdr:col>68</xdr:col>
      <xdr:colOff>73025</xdr:colOff>
      <xdr:row>27</xdr:row>
      <xdr:rowOff>113357</xdr:rowOff>
    </xdr:to>
    <xdr:cxnSp macro="">
      <xdr:nvCxnSpPr>
        <xdr:cNvPr id="160" name="直線コネクタ 159">
          <a:extLst>
            <a:ext uri="{FF2B5EF4-FFF2-40B4-BE49-F238E27FC236}">
              <a16:creationId xmlns:a16="http://schemas.microsoft.com/office/drawing/2014/main" id="{24504BD6-0D2E-4342-BFD1-8CF9FF521044}"/>
            </a:ext>
          </a:extLst>
        </xdr:cNvPr>
        <xdr:cNvCxnSpPr/>
      </xdr:nvCxnSpPr>
      <xdr:spPr>
        <a:xfrm>
          <a:off x="12560300" y="4724618"/>
          <a:ext cx="762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44873</xdr:rowOff>
    </xdr:from>
    <xdr:to>
      <xdr:col>60</xdr:col>
      <xdr:colOff>123825</xdr:colOff>
      <xdr:row>27</xdr:row>
      <xdr:rowOff>146473</xdr:rowOff>
    </xdr:to>
    <xdr:sp macro="" textlink="">
      <xdr:nvSpPr>
        <xdr:cNvPr id="161" name="楕円 160">
          <a:extLst>
            <a:ext uri="{FF2B5EF4-FFF2-40B4-BE49-F238E27FC236}">
              <a16:creationId xmlns:a16="http://schemas.microsoft.com/office/drawing/2014/main" id="{5AE3A542-7F51-4A9B-8EF7-F5EA20FEC07B}"/>
            </a:ext>
          </a:extLst>
        </xdr:cNvPr>
        <xdr:cNvSpPr/>
      </xdr:nvSpPr>
      <xdr:spPr>
        <a:xfrm>
          <a:off x="11747500" y="46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95468</xdr:rowOff>
    </xdr:from>
    <xdr:to>
      <xdr:col>64</xdr:col>
      <xdr:colOff>73025</xdr:colOff>
      <xdr:row>27</xdr:row>
      <xdr:rowOff>95673</xdr:rowOff>
    </xdr:to>
    <xdr:cxnSp macro="">
      <xdr:nvCxnSpPr>
        <xdr:cNvPr id="162" name="直線コネクタ 161">
          <a:extLst>
            <a:ext uri="{FF2B5EF4-FFF2-40B4-BE49-F238E27FC236}">
              <a16:creationId xmlns:a16="http://schemas.microsoft.com/office/drawing/2014/main" id="{6FEEC66C-57CA-4323-BA65-5D98A65AF55E}"/>
            </a:ext>
          </a:extLst>
        </xdr:cNvPr>
        <xdr:cNvCxnSpPr/>
      </xdr:nvCxnSpPr>
      <xdr:spPr>
        <a:xfrm flipV="1">
          <a:off x="11798300" y="4724618"/>
          <a:ext cx="762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a:extLst>
            <a:ext uri="{FF2B5EF4-FFF2-40B4-BE49-F238E27FC236}">
              <a16:creationId xmlns:a16="http://schemas.microsoft.com/office/drawing/2014/main" id="{05595D6C-0870-4034-AC34-50C295D33085}"/>
            </a:ext>
          </a:extLst>
        </xdr:cNvPr>
        <xdr:cNvSpPr txBox="1"/>
      </xdr:nvSpPr>
      <xdr:spPr>
        <a:xfrm>
          <a:off x="138367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a:extLst>
            <a:ext uri="{FF2B5EF4-FFF2-40B4-BE49-F238E27FC236}">
              <a16:creationId xmlns:a16="http://schemas.microsoft.com/office/drawing/2014/main" id="{AD9356FA-716C-4642-9200-BDB08B1313F5}"/>
            </a:ext>
          </a:extLst>
        </xdr:cNvPr>
        <xdr:cNvSpPr txBox="1"/>
      </xdr:nvSpPr>
      <xdr:spPr>
        <a:xfrm>
          <a:off x="13087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a:extLst>
            <a:ext uri="{FF2B5EF4-FFF2-40B4-BE49-F238E27FC236}">
              <a16:creationId xmlns:a16="http://schemas.microsoft.com/office/drawing/2014/main" id="{6FB6DC6A-6523-4E17-BA4A-C6D178E336A1}"/>
            </a:ext>
          </a:extLst>
        </xdr:cNvPr>
        <xdr:cNvSpPr txBox="1"/>
      </xdr:nvSpPr>
      <xdr:spPr>
        <a:xfrm>
          <a:off x="12325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138290</xdr:rowOff>
    </xdr:from>
    <xdr:ext cx="469744" cy="259045"/>
    <xdr:sp macro="" textlink="">
      <xdr:nvSpPr>
        <xdr:cNvPr id="166" name="n_4aveValue債務償還比率">
          <a:extLst>
            <a:ext uri="{FF2B5EF4-FFF2-40B4-BE49-F238E27FC236}">
              <a16:creationId xmlns:a16="http://schemas.microsoft.com/office/drawing/2014/main" id="{BA016BA3-4153-405A-AA98-B03A3ABB992A}"/>
            </a:ext>
          </a:extLst>
        </xdr:cNvPr>
        <xdr:cNvSpPr txBox="1"/>
      </xdr:nvSpPr>
      <xdr:spPr>
        <a:xfrm>
          <a:off x="11563427" y="511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161972</xdr:rowOff>
    </xdr:from>
    <xdr:ext cx="469744" cy="259045"/>
    <xdr:sp macro="" textlink="">
      <xdr:nvSpPr>
        <xdr:cNvPr id="167" name="n_1mainValue債務償還比率">
          <a:extLst>
            <a:ext uri="{FF2B5EF4-FFF2-40B4-BE49-F238E27FC236}">
              <a16:creationId xmlns:a16="http://schemas.microsoft.com/office/drawing/2014/main" id="{17385297-0D38-4961-B55A-D86B3EE34AC1}"/>
            </a:ext>
          </a:extLst>
        </xdr:cNvPr>
        <xdr:cNvSpPr txBox="1"/>
      </xdr:nvSpPr>
      <xdr:spPr>
        <a:xfrm>
          <a:off x="13836727" y="44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9234</xdr:rowOff>
    </xdr:from>
    <xdr:ext cx="469744" cy="259045"/>
    <xdr:sp macro="" textlink="">
      <xdr:nvSpPr>
        <xdr:cNvPr id="168" name="n_2mainValue債務償還比率">
          <a:extLst>
            <a:ext uri="{FF2B5EF4-FFF2-40B4-BE49-F238E27FC236}">
              <a16:creationId xmlns:a16="http://schemas.microsoft.com/office/drawing/2014/main" id="{054F30D2-1925-457F-BE3B-4576391AE9D7}"/>
            </a:ext>
          </a:extLst>
        </xdr:cNvPr>
        <xdr:cNvSpPr txBox="1"/>
      </xdr:nvSpPr>
      <xdr:spPr>
        <a:xfrm>
          <a:off x="13087427" y="44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162795</xdr:rowOff>
    </xdr:from>
    <xdr:ext cx="469744" cy="259045"/>
    <xdr:sp macro="" textlink="">
      <xdr:nvSpPr>
        <xdr:cNvPr id="169" name="n_3mainValue債務償還比率">
          <a:extLst>
            <a:ext uri="{FF2B5EF4-FFF2-40B4-BE49-F238E27FC236}">
              <a16:creationId xmlns:a16="http://schemas.microsoft.com/office/drawing/2014/main" id="{675B1DD8-7572-4992-AD4B-081DB6433216}"/>
            </a:ext>
          </a:extLst>
        </xdr:cNvPr>
        <xdr:cNvSpPr txBox="1"/>
      </xdr:nvSpPr>
      <xdr:spPr>
        <a:xfrm>
          <a:off x="12325427" y="444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163000</xdr:rowOff>
    </xdr:from>
    <xdr:ext cx="469744" cy="259045"/>
    <xdr:sp macro="" textlink="">
      <xdr:nvSpPr>
        <xdr:cNvPr id="170" name="n_4mainValue債務償還比率">
          <a:extLst>
            <a:ext uri="{FF2B5EF4-FFF2-40B4-BE49-F238E27FC236}">
              <a16:creationId xmlns:a16="http://schemas.microsoft.com/office/drawing/2014/main" id="{F5BFDE7A-5CF8-43E6-A0F1-D4B2769273BC}"/>
            </a:ext>
          </a:extLst>
        </xdr:cNvPr>
        <xdr:cNvSpPr txBox="1"/>
      </xdr:nvSpPr>
      <xdr:spPr>
        <a:xfrm>
          <a:off x="11563427" y="444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E211B66-B9FE-484D-BB89-90C54DC026B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4092DE9-6D09-41F4-B808-B04D84B97EB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D2CD1623-C834-40B5-AD8E-674A96D50BE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569A803D-54B7-419D-BDBA-D4DBEA1FA93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DF9C71BB-0BB1-4D54-B51D-760C92436C3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206CC761-9BDC-4CB3-9D78-FD7B6B7AC03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6330FF-B559-4B55-AF53-A3B87AD8A3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B67263E-124C-4C64-881E-E74B5E3583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ED0CCA-ECC6-420C-9037-60B42DF709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8E8195-5F6F-426C-BAD8-28156680FC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279A69-216A-45F4-BE33-901BEF060B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F60186-3CEF-445C-BA2A-B0849CDB78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D3A6E8-2C98-4E35-B856-2DF6728DC6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09FDD8-B54F-404D-8A22-DE29631162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9F77F4-4A4A-4844-B25E-102945E9BB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591044-5F0B-4559-848E-5B36B47574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45,262
44,907
170.11
35,665,619
33,745,617
1,591,883
17,151,027
21,365,338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7766AC-9E23-4ADE-9FF5-56275368D0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5CC10C-010E-4E03-BA1D-66303470FC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63D7B0-4AB3-4E92-A58A-A07EECA596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77A88F-70C3-45F1-B37E-9FE22E70C5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4147D1-702F-4062-B9AD-E0629362C1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E1D3751-EF47-4C52-BF49-33E2DE6366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127DEA-1B2A-4E47-B20D-B7357D3F55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2FD795-12EC-49B3-B5C4-A5F5D6C7C1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6CB788-FE3C-4FB2-A41B-D51A9F7425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AFADD2-EF9C-440D-AB49-1D685FB0685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F8B848-D723-4601-911D-84CC676DE6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B2F8BB-6791-4E2D-81A6-FED1A8BC65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8FD4374-11E6-46A3-9F64-943FBB120C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4873D8-43AC-4E4E-B512-6BEACD6F001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CA624D-1D65-4AEE-83D0-29FA65F2EC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569C0B-90A6-4BD1-B83B-9F2137DE77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5D9734-7798-439B-A415-676B656C15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EDE2D6-DBF4-4FC7-A865-E8F08A5D31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1508D9-2891-4578-A0F2-9E85F24035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4335423-E089-4B24-A1E0-23729E9784C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F884C57-844E-45B8-93E5-805EAFE3796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4CFD270-A12A-4180-8F11-F11F95FE1D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AF5089-4DC1-49ED-B268-A7FF63AFB2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D695D2-F1A1-4358-8DC2-FE90D8FFB2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76EEB8-3565-40E1-9F0D-DFEAF1456A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B52EAFE-98EB-4677-946E-04714045F1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13050D-BFA6-4E4D-AAFB-AF752205E1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C97628-FBB7-4B8C-9C04-F2B19A13FE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E8379E-45D6-4B8E-9B1E-C9ED72C468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15F486-882D-4E3D-A4F4-FB16B88552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28DAC0F-8A26-412C-9224-C0C8C7D8D9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DAB486-F445-473E-A9BF-831321B594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B087AA1-8FB1-45E0-B618-333BFA39B7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7D2DA6F-A824-432D-A9A4-F5B19E050F6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E833A10-C821-4EDB-BD3F-D90AF910EC1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F966DB2-2BD2-4CD5-9C7F-E613312F1CC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AB82AF6-0C93-47B5-A667-43708B3B734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1D8FC26-1545-4C4E-BC01-C282A76D22A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7A8A5A5-405F-4EB5-B69E-6FF62840BB7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1E4A9D5-55A4-4EFB-BF14-097D304A677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92ADB3C-DD2C-4984-B273-F1240B37CBC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ED7DAAA-9C0B-407C-A84A-0E6731E02F5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112E321-90DF-4AAD-9A43-82BE5EA508E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56BE8C6-B309-4715-8CAD-0BED0113A35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2A9C88E-3F65-4B85-804D-84BB531F8A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BF69CB2-6733-4619-A87D-DDEC9E45CE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1F1BBE9E-508E-4499-B685-240C44309814}"/>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587393E-416A-4D3D-B7BB-81BD262E51B6}"/>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87EA098D-AF03-4D3F-861F-DEB21AC13A94}"/>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36521D51-F017-40AD-AEF9-4B06392602EC}"/>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C039C29F-D3C3-4BA3-8067-BCA4D47762D2}"/>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B43A5CEA-8FA5-467A-987D-0C9DBC5D41B2}"/>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28114AC6-3D4B-4F73-A6F4-220B137F0D01}"/>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5150E306-7589-4200-8AD1-536409F1D06D}"/>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1B733EB1-1FCA-4BB5-9A13-239A377FD333}"/>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6010E3D1-95E4-4027-8C93-51E2F275E38F}"/>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a:extLst>
            <a:ext uri="{FF2B5EF4-FFF2-40B4-BE49-F238E27FC236}">
              <a16:creationId xmlns:a16="http://schemas.microsoft.com/office/drawing/2014/main" id="{88564264-4504-4396-A73A-0CFA0D49CB63}"/>
            </a:ext>
          </a:extLst>
        </xdr:cNvPr>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07E570-80A5-4EEA-86D6-1C2A544BF4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90CEB0-7856-4D78-8362-4C74A95C97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E4E41A-52F5-471C-A9E2-FE61DA58AA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85362F3-CE12-42B0-8F72-950A8A33CE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4D6108A-A3AF-4873-A3FA-5156BD7B34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a:extLst>
            <a:ext uri="{FF2B5EF4-FFF2-40B4-BE49-F238E27FC236}">
              <a16:creationId xmlns:a16="http://schemas.microsoft.com/office/drawing/2014/main" id="{D9812083-7BF9-4F32-86DD-3E68B2A72685}"/>
            </a:ext>
          </a:extLst>
        </xdr:cNvPr>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79301</xdr:rowOff>
    </xdr:from>
    <xdr:ext cx="405111" cy="259045"/>
    <xdr:sp macro="" textlink="">
      <xdr:nvSpPr>
        <xdr:cNvPr id="75" name="【道路】&#10;有形固定資産減価償却率該当値テキスト">
          <a:extLst>
            <a:ext uri="{FF2B5EF4-FFF2-40B4-BE49-F238E27FC236}">
              <a16:creationId xmlns:a16="http://schemas.microsoft.com/office/drawing/2014/main" id="{D74DE322-2481-485C-AD67-DAB1612AD8B9}"/>
            </a:ext>
          </a:extLst>
        </xdr:cNvPr>
        <xdr:cNvSpPr txBox="1"/>
      </xdr:nvSpPr>
      <xdr:spPr>
        <a:xfrm>
          <a:off x="4673600"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6" name="楕円 75">
          <a:extLst>
            <a:ext uri="{FF2B5EF4-FFF2-40B4-BE49-F238E27FC236}">
              <a16:creationId xmlns:a16="http://schemas.microsoft.com/office/drawing/2014/main" id="{54FBAA3B-51AE-4EC6-BF5A-E659482F7CC9}"/>
            </a:ext>
          </a:extLst>
        </xdr:cNvPr>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107224</xdr:rowOff>
    </xdr:to>
    <xdr:cxnSp macro="">
      <xdr:nvCxnSpPr>
        <xdr:cNvPr id="77" name="直線コネクタ 76">
          <a:extLst>
            <a:ext uri="{FF2B5EF4-FFF2-40B4-BE49-F238E27FC236}">
              <a16:creationId xmlns:a16="http://schemas.microsoft.com/office/drawing/2014/main" id="{001C6597-AC74-4BA4-A873-488698B4A9D3}"/>
            </a:ext>
          </a:extLst>
        </xdr:cNvPr>
        <xdr:cNvCxnSpPr/>
      </xdr:nvCxnSpPr>
      <xdr:spPr>
        <a:xfrm>
          <a:off x="3797300" y="65880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165826</xdr:rowOff>
    </xdr:from>
    <xdr:to>
      <xdr:col>15</xdr:col>
      <xdr:colOff>101600</xdr:colOff>
      <xdr:row>38</xdr:row>
      <xdr:rowOff>95976</xdr:rowOff>
    </xdr:to>
    <xdr:sp macro="" textlink="">
      <xdr:nvSpPr>
        <xdr:cNvPr id="78" name="楕円 77">
          <a:extLst>
            <a:ext uri="{FF2B5EF4-FFF2-40B4-BE49-F238E27FC236}">
              <a16:creationId xmlns:a16="http://schemas.microsoft.com/office/drawing/2014/main" id="{CFFCE366-238E-4F5F-9836-5D7B30351C4B}"/>
            </a:ext>
          </a:extLst>
        </xdr:cNvPr>
        <xdr:cNvSpPr/>
      </xdr:nvSpPr>
      <xdr:spPr>
        <a:xfrm>
          <a:off x="2857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45176</xdr:rowOff>
    </xdr:from>
    <xdr:to>
      <xdr:col>19</xdr:col>
      <xdr:colOff>177800</xdr:colOff>
      <xdr:row>38</xdr:row>
      <xdr:rowOff>72934</xdr:rowOff>
    </xdr:to>
    <xdr:cxnSp macro="">
      <xdr:nvCxnSpPr>
        <xdr:cNvPr id="79" name="直線コネクタ 78">
          <a:extLst>
            <a:ext uri="{FF2B5EF4-FFF2-40B4-BE49-F238E27FC236}">
              <a16:creationId xmlns:a16="http://schemas.microsoft.com/office/drawing/2014/main" id="{DD27923A-FBEF-4C70-A441-29647BA43C27}"/>
            </a:ext>
          </a:extLst>
        </xdr:cNvPr>
        <xdr:cNvCxnSpPr/>
      </xdr:nvCxnSpPr>
      <xdr:spPr>
        <a:xfrm>
          <a:off x="2908300" y="65602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138067</xdr:rowOff>
    </xdr:from>
    <xdr:to>
      <xdr:col>10</xdr:col>
      <xdr:colOff>165100</xdr:colOff>
      <xdr:row>38</xdr:row>
      <xdr:rowOff>68218</xdr:rowOff>
    </xdr:to>
    <xdr:sp macro="" textlink="">
      <xdr:nvSpPr>
        <xdr:cNvPr id="80" name="楕円 79">
          <a:extLst>
            <a:ext uri="{FF2B5EF4-FFF2-40B4-BE49-F238E27FC236}">
              <a16:creationId xmlns:a16="http://schemas.microsoft.com/office/drawing/2014/main" id="{DCCAAC8E-F047-4423-9B81-577E7F150A46}"/>
            </a:ext>
          </a:extLst>
        </xdr:cNvPr>
        <xdr:cNvSpPr/>
      </xdr:nvSpPr>
      <xdr:spPr>
        <a:xfrm>
          <a:off x="1968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17417</xdr:rowOff>
    </xdr:from>
    <xdr:to>
      <xdr:col>15</xdr:col>
      <xdr:colOff>50800</xdr:colOff>
      <xdr:row>38</xdr:row>
      <xdr:rowOff>45176</xdr:rowOff>
    </xdr:to>
    <xdr:cxnSp macro="">
      <xdr:nvCxnSpPr>
        <xdr:cNvPr id="81" name="直線コネクタ 80">
          <a:extLst>
            <a:ext uri="{FF2B5EF4-FFF2-40B4-BE49-F238E27FC236}">
              <a16:creationId xmlns:a16="http://schemas.microsoft.com/office/drawing/2014/main" id="{E671E4B3-37BC-4208-9ABE-BE5AAB65E35B}"/>
            </a:ext>
          </a:extLst>
        </xdr:cNvPr>
        <xdr:cNvCxnSpPr/>
      </xdr:nvCxnSpPr>
      <xdr:spPr>
        <a:xfrm>
          <a:off x="2019300" y="65325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108676</xdr:rowOff>
    </xdr:from>
    <xdr:to>
      <xdr:col>6</xdr:col>
      <xdr:colOff>38100</xdr:colOff>
      <xdr:row>38</xdr:row>
      <xdr:rowOff>38826</xdr:rowOff>
    </xdr:to>
    <xdr:sp macro="" textlink="">
      <xdr:nvSpPr>
        <xdr:cNvPr id="82" name="楕円 81">
          <a:extLst>
            <a:ext uri="{FF2B5EF4-FFF2-40B4-BE49-F238E27FC236}">
              <a16:creationId xmlns:a16="http://schemas.microsoft.com/office/drawing/2014/main" id="{1F4FFFC1-5DC3-4B87-8341-EEE545FC52B8}"/>
            </a:ext>
          </a:extLst>
        </xdr:cNvPr>
        <xdr:cNvSpPr/>
      </xdr:nvSpPr>
      <xdr:spPr>
        <a:xfrm>
          <a:off x="1079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159476</xdr:rowOff>
    </xdr:from>
    <xdr:to>
      <xdr:col>10</xdr:col>
      <xdr:colOff>114300</xdr:colOff>
      <xdr:row>38</xdr:row>
      <xdr:rowOff>17417</xdr:rowOff>
    </xdr:to>
    <xdr:cxnSp macro="">
      <xdr:nvCxnSpPr>
        <xdr:cNvPr id="83" name="直線コネクタ 82">
          <a:extLst>
            <a:ext uri="{FF2B5EF4-FFF2-40B4-BE49-F238E27FC236}">
              <a16:creationId xmlns:a16="http://schemas.microsoft.com/office/drawing/2014/main" id="{8BFDA16B-A4F6-4ADC-9312-70C091E0FA7D}"/>
            </a:ext>
          </a:extLst>
        </xdr:cNvPr>
        <xdr:cNvCxnSpPr/>
      </xdr:nvCxnSpPr>
      <xdr:spPr>
        <a:xfrm>
          <a:off x="1130300" y="65031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C81DBD11-9898-44C0-8030-62210C705EA9}"/>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0242119F-A201-474E-B70D-4495C5CD730C}"/>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255B9208-EF63-4321-AD3A-182EE7F5D29D}"/>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87" name="n_4aveValue【道路】&#10;有形固定資産減価償却率">
          <a:extLst>
            <a:ext uri="{FF2B5EF4-FFF2-40B4-BE49-F238E27FC236}">
              <a16:creationId xmlns:a16="http://schemas.microsoft.com/office/drawing/2014/main" id="{91E5C836-5D64-4CC8-976D-EF5DFD06B592}"/>
            </a:ext>
          </a:extLst>
        </xdr:cNvPr>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140261</xdr:rowOff>
    </xdr:from>
    <xdr:ext cx="405111" cy="259045"/>
    <xdr:sp macro="" textlink="">
      <xdr:nvSpPr>
        <xdr:cNvPr id="88" name="n_1mainValue【道路】&#10;有形固定資産減価償却率">
          <a:extLst>
            <a:ext uri="{FF2B5EF4-FFF2-40B4-BE49-F238E27FC236}">
              <a16:creationId xmlns:a16="http://schemas.microsoft.com/office/drawing/2014/main" id="{4D86A263-1F46-4136-9FE8-18BCFB6B754A}"/>
            </a:ext>
          </a:extLst>
        </xdr:cNvPr>
        <xdr:cNvSpPr txBox="1"/>
      </xdr:nvSpPr>
      <xdr:spPr>
        <a:xfrm>
          <a:off x="3582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112503</xdr:rowOff>
    </xdr:from>
    <xdr:ext cx="405111" cy="259045"/>
    <xdr:sp macro="" textlink="">
      <xdr:nvSpPr>
        <xdr:cNvPr id="89" name="n_2mainValue【道路】&#10;有形固定資産減価償却率">
          <a:extLst>
            <a:ext uri="{FF2B5EF4-FFF2-40B4-BE49-F238E27FC236}">
              <a16:creationId xmlns:a16="http://schemas.microsoft.com/office/drawing/2014/main" id="{A0785F88-1203-4D57-8FF2-DA0C4C89F736}"/>
            </a:ext>
          </a:extLst>
        </xdr:cNvPr>
        <xdr:cNvSpPr txBox="1"/>
      </xdr:nvSpPr>
      <xdr:spPr>
        <a:xfrm>
          <a:off x="2705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84744</xdr:rowOff>
    </xdr:from>
    <xdr:ext cx="405111" cy="259045"/>
    <xdr:sp macro="" textlink="">
      <xdr:nvSpPr>
        <xdr:cNvPr id="90" name="n_3mainValue【道路】&#10;有形固定資産減価償却率">
          <a:extLst>
            <a:ext uri="{FF2B5EF4-FFF2-40B4-BE49-F238E27FC236}">
              <a16:creationId xmlns:a16="http://schemas.microsoft.com/office/drawing/2014/main" id="{D3E92560-14A1-4455-B0E0-77F347DB8BF0}"/>
            </a:ext>
          </a:extLst>
        </xdr:cNvPr>
        <xdr:cNvSpPr txBox="1"/>
      </xdr:nvSpPr>
      <xdr:spPr>
        <a:xfrm>
          <a:off x="1816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55353</xdr:rowOff>
    </xdr:from>
    <xdr:ext cx="405111" cy="259045"/>
    <xdr:sp macro="" textlink="">
      <xdr:nvSpPr>
        <xdr:cNvPr id="91" name="n_4mainValue【道路】&#10;有形固定資産減価償却率">
          <a:extLst>
            <a:ext uri="{FF2B5EF4-FFF2-40B4-BE49-F238E27FC236}">
              <a16:creationId xmlns:a16="http://schemas.microsoft.com/office/drawing/2014/main" id="{14C4EE1C-6BFC-47EB-90FC-C1F9B7F1F123}"/>
            </a:ext>
          </a:extLst>
        </xdr:cNvPr>
        <xdr:cNvSpPr txBox="1"/>
      </xdr:nvSpPr>
      <xdr:spPr>
        <a:xfrm>
          <a:off x="927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FFF9820-0656-4183-8CDF-5DDCCC80474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976F371-0056-49A3-B5C8-6F5067D0AA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B4E3C37-669D-4E5A-915D-FA5A098BD04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C2A2C21-74A2-4A51-9135-C2044FEB23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9CBBC75-7102-4D23-AAA7-1BC35F3021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144E0E2-D05A-4E3D-9378-53171A4D57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4E8701E-45CB-4156-A76E-D249F735E1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458AC90-25A6-4D1A-8777-FB29656FA6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B68F679-9BED-4A44-8E2B-DB768181B3A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178D73B-6DC1-454A-942E-B1E2AF68B1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4CEFEEED-1E6F-40F6-946C-D6FD4742C1A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4348752A-5AD7-4368-BA8C-AE22BCA574D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FB8ED6A-B159-4B87-8419-F9D2A86ED84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948A7D84-B496-4003-A81C-9BB7BCD3D78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F49E99C-A51D-435D-952D-40D0EA8F63A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5D697117-8251-456D-8E1C-9761C45F225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DE05495-8A0C-42AE-A7D1-533DE59184A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83612888-ECD5-4D6B-B69D-D3FE5A83AF2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877BFD2-7E9A-4B66-8FE7-A1BAF46C04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D52E31E3-3987-4904-BDB3-25B356DFBA6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B3B363F7-205B-46EF-92A6-ED78CAD1D5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041D84A9-E76B-4164-9F7E-EDA51219D54E}"/>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2B1134EA-5A26-4B35-A904-C12F64524F8C}"/>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53BA0E03-E1E0-4033-8FC2-4E248BD6FEB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2DCB25BE-8A2A-4087-9ED7-92657FBB9543}"/>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5FC0D416-72E5-41FC-8C9A-EF13B3A24059}"/>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a:extLst>
            <a:ext uri="{FF2B5EF4-FFF2-40B4-BE49-F238E27FC236}">
              <a16:creationId xmlns:a16="http://schemas.microsoft.com/office/drawing/2014/main" id="{E46AE8CD-A418-4B5A-BB47-C317360C70D9}"/>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75A36C6D-81F1-424F-809B-FDC286232DEB}"/>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38BC7FDE-1A2A-4497-8020-A04D665EEB54}"/>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E0C4920F-91E5-4B37-B007-E935BF956CF5}"/>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325E6666-E8A6-4C52-8CB4-CB747E142258}"/>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3" name="フローチャート: 判断 122">
          <a:extLst>
            <a:ext uri="{FF2B5EF4-FFF2-40B4-BE49-F238E27FC236}">
              <a16:creationId xmlns:a16="http://schemas.microsoft.com/office/drawing/2014/main" id="{CE17D9F2-89CF-4EF0-8A2D-982DEAF8BD0F}"/>
            </a:ext>
          </a:extLst>
        </xdr:cNvPr>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C278443-8FE5-4005-A74E-166AEB1AEC9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00386FE-497C-4B91-97A6-E733DFB9AF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103995-8CD0-4FA3-8D03-F2B2ADFE15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11C068-600B-45E8-BFE3-02BA8A4E73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3E55135-A27B-4F07-B4E5-4078AD0CF1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18642</xdr:rowOff>
    </xdr:from>
    <xdr:to>
      <xdr:col>55</xdr:col>
      <xdr:colOff>50800</xdr:colOff>
      <xdr:row>40</xdr:row>
      <xdr:rowOff>120242</xdr:rowOff>
    </xdr:to>
    <xdr:sp macro="" textlink="">
      <xdr:nvSpPr>
        <xdr:cNvPr id="129" name="楕円 128">
          <a:extLst>
            <a:ext uri="{FF2B5EF4-FFF2-40B4-BE49-F238E27FC236}">
              <a16:creationId xmlns:a16="http://schemas.microsoft.com/office/drawing/2014/main" id="{5D719B99-309A-4095-8285-A96788BAACE6}"/>
            </a:ext>
          </a:extLst>
        </xdr:cNvPr>
        <xdr:cNvSpPr/>
      </xdr:nvSpPr>
      <xdr:spPr>
        <a:xfrm>
          <a:off x="10426700" y="68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41519</xdr:rowOff>
    </xdr:from>
    <xdr:ext cx="534377" cy="259045"/>
    <xdr:sp macro="" textlink="">
      <xdr:nvSpPr>
        <xdr:cNvPr id="130" name="【道路】&#10;一人当たり延長該当値テキスト">
          <a:extLst>
            <a:ext uri="{FF2B5EF4-FFF2-40B4-BE49-F238E27FC236}">
              <a16:creationId xmlns:a16="http://schemas.microsoft.com/office/drawing/2014/main" id="{DAC584A1-B55A-4AF3-AEB0-E12094CD349D}"/>
            </a:ext>
          </a:extLst>
        </xdr:cNvPr>
        <xdr:cNvSpPr txBox="1"/>
      </xdr:nvSpPr>
      <xdr:spPr>
        <a:xfrm>
          <a:off x="10515600" y="67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23086</xdr:rowOff>
    </xdr:from>
    <xdr:to>
      <xdr:col>50</xdr:col>
      <xdr:colOff>165100</xdr:colOff>
      <xdr:row>40</xdr:row>
      <xdr:rowOff>124686</xdr:rowOff>
    </xdr:to>
    <xdr:sp macro="" textlink="">
      <xdr:nvSpPr>
        <xdr:cNvPr id="131" name="楕円 130">
          <a:extLst>
            <a:ext uri="{FF2B5EF4-FFF2-40B4-BE49-F238E27FC236}">
              <a16:creationId xmlns:a16="http://schemas.microsoft.com/office/drawing/2014/main" id="{FF2D8E9E-F3CD-443C-9917-02B8DAECAB1A}"/>
            </a:ext>
          </a:extLst>
        </xdr:cNvPr>
        <xdr:cNvSpPr/>
      </xdr:nvSpPr>
      <xdr:spPr>
        <a:xfrm>
          <a:off x="9588500" y="68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69442</xdr:rowOff>
    </xdr:from>
    <xdr:to>
      <xdr:col>55</xdr:col>
      <xdr:colOff>0</xdr:colOff>
      <xdr:row>40</xdr:row>
      <xdr:rowOff>73886</xdr:rowOff>
    </xdr:to>
    <xdr:cxnSp macro="">
      <xdr:nvCxnSpPr>
        <xdr:cNvPr id="132" name="直線コネクタ 131">
          <a:extLst>
            <a:ext uri="{FF2B5EF4-FFF2-40B4-BE49-F238E27FC236}">
              <a16:creationId xmlns:a16="http://schemas.microsoft.com/office/drawing/2014/main" id="{4243E46E-C4A7-4839-9C49-B53D613BEBB0}"/>
            </a:ext>
          </a:extLst>
        </xdr:cNvPr>
        <xdr:cNvCxnSpPr/>
      </xdr:nvCxnSpPr>
      <xdr:spPr>
        <a:xfrm flipV="1">
          <a:off x="9639300" y="6927442"/>
          <a:ext cx="8382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27686</xdr:rowOff>
    </xdr:from>
    <xdr:to>
      <xdr:col>46</xdr:col>
      <xdr:colOff>38100</xdr:colOff>
      <xdr:row>40</xdr:row>
      <xdr:rowOff>129286</xdr:rowOff>
    </xdr:to>
    <xdr:sp macro="" textlink="">
      <xdr:nvSpPr>
        <xdr:cNvPr id="133" name="楕円 132">
          <a:extLst>
            <a:ext uri="{FF2B5EF4-FFF2-40B4-BE49-F238E27FC236}">
              <a16:creationId xmlns:a16="http://schemas.microsoft.com/office/drawing/2014/main" id="{967EA68E-8A4C-4408-BB2C-843301181215}"/>
            </a:ext>
          </a:extLst>
        </xdr:cNvPr>
        <xdr:cNvSpPr/>
      </xdr:nvSpPr>
      <xdr:spPr>
        <a:xfrm>
          <a:off x="8699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73886</xdr:rowOff>
    </xdr:from>
    <xdr:to>
      <xdr:col>50</xdr:col>
      <xdr:colOff>114300</xdr:colOff>
      <xdr:row>40</xdr:row>
      <xdr:rowOff>78486</xdr:rowOff>
    </xdr:to>
    <xdr:cxnSp macro="">
      <xdr:nvCxnSpPr>
        <xdr:cNvPr id="134" name="直線コネクタ 133">
          <a:extLst>
            <a:ext uri="{FF2B5EF4-FFF2-40B4-BE49-F238E27FC236}">
              <a16:creationId xmlns:a16="http://schemas.microsoft.com/office/drawing/2014/main" id="{8891A586-4A2D-4F44-B536-F58C378C243B}"/>
            </a:ext>
          </a:extLst>
        </xdr:cNvPr>
        <xdr:cNvCxnSpPr/>
      </xdr:nvCxnSpPr>
      <xdr:spPr>
        <a:xfrm flipV="1">
          <a:off x="8750300" y="6931886"/>
          <a:ext cx="8890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32176</xdr:rowOff>
    </xdr:from>
    <xdr:to>
      <xdr:col>41</xdr:col>
      <xdr:colOff>101600</xdr:colOff>
      <xdr:row>40</xdr:row>
      <xdr:rowOff>133776</xdr:rowOff>
    </xdr:to>
    <xdr:sp macro="" textlink="">
      <xdr:nvSpPr>
        <xdr:cNvPr id="135" name="楕円 134">
          <a:extLst>
            <a:ext uri="{FF2B5EF4-FFF2-40B4-BE49-F238E27FC236}">
              <a16:creationId xmlns:a16="http://schemas.microsoft.com/office/drawing/2014/main" id="{688287DE-292D-4B10-8586-002729304C3D}"/>
            </a:ext>
          </a:extLst>
        </xdr:cNvPr>
        <xdr:cNvSpPr/>
      </xdr:nvSpPr>
      <xdr:spPr>
        <a:xfrm>
          <a:off x="7810500" y="68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78486</xdr:rowOff>
    </xdr:from>
    <xdr:to>
      <xdr:col>45</xdr:col>
      <xdr:colOff>177800</xdr:colOff>
      <xdr:row>40</xdr:row>
      <xdr:rowOff>82976</xdr:rowOff>
    </xdr:to>
    <xdr:cxnSp macro="">
      <xdr:nvCxnSpPr>
        <xdr:cNvPr id="136" name="直線コネクタ 135">
          <a:extLst>
            <a:ext uri="{FF2B5EF4-FFF2-40B4-BE49-F238E27FC236}">
              <a16:creationId xmlns:a16="http://schemas.microsoft.com/office/drawing/2014/main" id="{4849AD1E-4B97-4E29-855F-16A9F954F10E}"/>
            </a:ext>
          </a:extLst>
        </xdr:cNvPr>
        <xdr:cNvCxnSpPr/>
      </xdr:nvCxnSpPr>
      <xdr:spPr>
        <a:xfrm flipV="1">
          <a:off x="7861300" y="6936486"/>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35586</xdr:rowOff>
    </xdr:from>
    <xdr:to>
      <xdr:col>36</xdr:col>
      <xdr:colOff>165100</xdr:colOff>
      <xdr:row>40</xdr:row>
      <xdr:rowOff>137186</xdr:rowOff>
    </xdr:to>
    <xdr:sp macro="" textlink="">
      <xdr:nvSpPr>
        <xdr:cNvPr id="137" name="楕円 136">
          <a:extLst>
            <a:ext uri="{FF2B5EF4-FFF2-40B4-BE49-F238E27FC236}">
              <a16:creationId xmlns:a16="http://schemas.microsoft.com/office/drawing/2014/main" id="{97BDB657-76AB-4FCB-BC74-E8A0B2384238}"/>
            </a:ext>
          </a:extLst>
        </xdr:cNvPr>
        <xdr:cNvSpPr/>
      </xdr:nvSpPr>
      <xdr:spPr>
        <a:xfrm>
          <a:off x="6921500" y="68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82976</xdr:rowOff>
    </xdr:from>
    <xdr:to>
      <xdr:col>41</xdr:col>
      <xdr:colOff>50800</xdr:colOff>
      <xdr:row>40</xdr:row>
      <xdr:rowOff>86386</xdr:rowOff>
    </xdr:to>
    <xdr:cxnSp macro="">
      <xdr:nvCxnSpPr>
        <xdr:cNvPr id="138" name="直線コネクタ 137">
          <a:extLst>
            <a:ext uri="{FF2B5EF4-FFF2-40B4-BE49-F238E27FC236}">
              <a16:creationId xmlns:a16="http://schemas.microsoft.com/office/drawing/2014/main" id="{9B633C37-AD0F-4C6E-9010-20D1130AD2B2}"/>
            </a:ext>
          </a:extLst>
        </xdr:cNvPr>
        <xdr:cNvCxnSpPr/>
      </xdr:nvCxnSpPr>
      <xdr:spPr>
        <a:xfrm flipV="1">
          <a:off x="6972300" y="694097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a:extLst>
            <a:ext uri="{FF2B5EF4-FFF2-40B4-BE49-F238E27FC236}">
              <a16:creationId xmlns:a16="http://schemas.microsoft.com/office/drawing/2014/main" id="{FC5DFB98-5339-4DA1-9301-0ABB4363E2E7}"/>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a:extLst>
            <a:ext uri="{FF2B5EF4-FFF2-40B4-BE49-F238E27FC236}">
              <a16:creationId xmlns:a16="http://schemas.microsoft.com/office/drawing/2014/main" id="{C2DB4AFE-7783-4ACC-B206-FB9E3A5A1495}"/>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a:extLst>
            <a:ext uri="{FF2B5EF4-FFF2-40B4-BE49-F238E27FC236}">
              <a16:creationId xmlns:a16="http://schemas.microsoft.com/office/drawing/2014/main" id="{CE813BC3-349C-4390-9FB7-B6BB9F0ADE36}"/>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42" name="n_4aveValue【道路】&#10;一人当たり延長">
          <a:extLst>
            <a:ext uri="{FF2B5EF4-FFF2-40B4-BE49-F238E27FC236}">
              <a16:creationId xmlns:a16="http://schemas.microsoft.com/office/drawing/2014/main" id="{790EB339-C8D9-421E-9F3E-EE25F6EE8704}"/>
            </a:ext>
          </a:extLst>
        </xdr:cNvPr>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141213</xdr:rowOff>
    </xdr:from>
    <xdr:ext cx="534377" cy="259045"/>
    <xdr:sp macro="" textlink="">
      <xdr:nvSpPr>
        <xdr:cNvPr id="143" name="n_1mainValue【道路】&#10;一人当たり延長">
          <a:extLst>
            <a:ext uri="{FF2B5EF4-FFF2-40B4-BE49-F238E27FC236}">
              <a16:creationId xmlns:a16="http://schemas.microsoft.com/office/drawing/2014/main" id="{F2B47590-408D-4ED0-ADB0-F4FCE4B39E76}"/>
            </a:ext>
          </a:extLst>
        </xdr:cNvPr>
        <xdr:cNvSpPr txBox="1"/>
      </xdr:nvSpPr>
      <xdr:spPr>
        <a:xfrm>
          <a:off x="9359411" y="66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145813</xdr:rowOff>
    </xdr:from>
    <xdr:ext cx="534377" cy="259045"/>
    <xdr:sp macro="" textlink="">
      <xdr:nvSpPr>
        <xdr:cNvPr id="144" name="n_2mainValue【道路】&#10;一人当たり延長">
          <a:extLst>
            <a:ext uri="{FF2B5EF4-FFF2-40B4-BE49-F238E27FC236}">
              <a16:creationId xmlns:a16="http://schemas.microsoft.com/office/drawing/2014/main" id="{8EB7B924-6491-47C8-ACBA-74CE6F93B4C5}"/>
            </a:ext>
          </a:extLst>
        </xdr:cNvPr>
        <xdr:cNvSpPr txBox="1"/>
      </xdr:nvSpPr>
      <xdr:spPr>
        <a:xfrm>
          <a:off x="8483111" y="66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150303</xdr:rowOff>
    </xdr:from>
    <xdr:ext cx="534377" cy="259045"/>
    <xdr:sp macro="" textlink="">
      <xdr:nvSpPr>
        <xdr:cNvPr id="145" name="n_3mainValue【道路】&#10;一人当たり延長">
          <a:extLst>
            <a:ext uri="{FF2B5EF4-FFF2-40B4-BE49-F238E27FC236}">
              <a16:creationId xmlns:a16="http://schemas.microsoft.com/office/drawing/2014/main" id="{A78BEC71-37F9-45CF-ADAB-B6F39A60EE71}"/>
            </a:ext>
          </a:extLst>
        </xdr:cNvPr>
        <xdr:cNvSpPr txBox="1"/>
      </xdr:nvSpPr>
      <xdr:spPr>
        <a:xfrm>
          <a:off x="7594111" y="66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128313</xdr:rowOff>
    </xdr:from>
    <xdr:ext cx="534377" cy="259045"/>
    <xdr:sp macro="" textlink="">
      <xdr:nvSpPr>
        <xdr:cNvPr id="146" name="n_4mainValue【道路】&#10;一人当たり延長">
          <a:extLst>
            <a:ext uri="{FF2B5EF4-FFF2-40B4-BE49-F238E27FC236}">
              <a16:creationId xmlns:a16="http://schemas.microsoft.com/office/drawing/2014/main" id="{C068E1EA-AF2F-4B8E-A97D-E189885EA202}"/>
            </a:ext>
          </a:extLst>
        </xdr:cNvPr>
        <xdr:cNvSpPr txBox="1"/>
      </xdr:nvSpPr>
      <xdr:spPr>
        <a:xfrm>
          <a:off x="6705111" y="69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0C74FCB-2AB8-4287-A042-B13359F954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3311CB4-94B3-4BE1-9121-8517C1564D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3131C25-7B6F-4460-8684-0A90AD4355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55B7015-9502-43A5-9072-640DE5FC0C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7C7EF89-973E-41C3-A337-460510DDE9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EA0AD44-DCD4-47C5-88A9-E0A52DCA8C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B01C76A-9538-4D23-9A9E-9A5D7803D0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CF08FA1-2C58-48D4-B940-D59F08224A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5312480-9288-4281-80C6-193C959E69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C59ECA1-4318-4D8B-B95C-F9FF34073F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EE76415-3622-4D3C-89AF-F881E9D073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C85A3599-30A4-4662-9339-4CC6499C986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9F317981-33E7-4FF2-A353-ED1353C35F8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51EFE518-E796-40F8-9C0F-571E835DA11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B7D70461-A0A0-448B-8F94-7737B9FC743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968F978-39EC-47CF-9F6F-4B83B72C362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F6DBF972-DFA6-4354-A7F9-017EAD1BAB0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EFD7451-0F30-42C0-9EEB-1A4239E573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A6220DA-4405-4D04-8389-6A242C028B5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484E489-A169-45E7-955D-C8F49E8DE0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B0539B28-103F-40F0-ADEE-A2B46F1C539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5116FAB1-6F1B-4694-A46D-E6D8C616BE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5B6052F7-5BFE-46E2-B90F-1DA0139C91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2FF0EB94-89E9-4928-837A-85DB311798AD}"/>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746C58BB-6859-4740-8AEB-0DECB0FDE206}"/>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8E2BBFD9-1850-49D4-BB18-DE8A1F842DB5}"/>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F043DE56-2514-48E5-A4A3-C7844492B34E}"/>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EBF04681-CE54-45A5-AA01-98294C0630BA}"/>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5C0D4298-78A8-4BC6-862A-9E8225DB708B}"/>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03FA58DF-1590-48B7-8027-34AAFFCCC35C}"/>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601B8667-5ED2-40D2-ADE9-1DE3EDEC1D75}"/>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CC3E1A14-4AB7-47DF-B16A-64D890BC9EFB}"/>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ED6021D0-8A78-418B-A283-5AAB9DA04463}"/>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a:extLst>
            <a:ext uri="{FF2B5EF4-FFF2-40B4-BE49-F238E27FC236}">
              <a16:creationId xmlns:a16="http://schemas.microsoft.com/office/drawing/2014/main" id="{29A5D69E-4FFD-48A8-A2FA-425052421B76}"/>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8F30F24-B136-4D92-B0A5-A654661285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9822F58-4985-4626-B101-7018152856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C111C2C-1212-417E-8564-FA57AE93BE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692DB3D-060D-4000-B95D-A4E442BECC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688DA3E-78F1-437A-B125-8CEBA73D7D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86" name="楕円 185">
          <a:extLst>
            <a:ext uri="{FF2B5EF4-FFF2-40B4-BE49-F238E27FC236}">
              <a16:creationId xmlns:a16="http://schemas.microsoft.com/office/drawing/2014/main" id="{34DF5358-7089-47B5-B8D4-09CE47D023DA}"/>
            </a:ext>
          </a:extLst>
        </xdr:cNvPr>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DF0D8D16-589A-4FBC-9E60-05EE567390BD}"/>
            </a:ext>
          </a:extLst>
        </xdr:cNvPr>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8" name="楕円 187">
          <a:extLst>
            <a:ext uri="{FF2B5EF4-FFF2-40B4-BE49-F238E27FC236}">
              <a16:creationId xmlns:a16="http://schemas.microsoft.com/office/drawing/2014/main" id="{DD0AAAC0-8FFA-4BF7-98CB-87B864653153}"/>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95250</xdr:rowOff>
    </xdr:to>
    <xdr:cxnSp macro="">
      <xdr:nvCxnSpPr>
        <xdr:cNvPr id="189" name="直線コネクタ 188">
          <a:extLst>
            <a:ext uri="{FF2B5EF4-FFF2-40B4-BE49-F238E27FC236}">
              <a16:creationId xmlns:a16="http://schemas.microsoft.com/office/drawing/2014/main" id="{AC643479-3AD3-4731-BDC5-A8AD09C8420E}"/>
            </a:ext>
          </a:extLst>
        </xdr:cNvPr>
        <xdr:cNvCxnSpPr/>
      </xdr:nvCxnSpPr>
      <xdr:spPr>
        <a:xfrm>
          <a:off x="3797300" y="10698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90" name="楕円 189">
          <a:extLst>
            <a:ext uri="{FF2B5EF4-FFF2-40B4-BE49-F238E27FC236}">
              <a16:creationId xmlns:a16="http://schemas.microsoft.com/office/drawing/2014/main" id="{2CDB1DD1-9598-47D0-92FA-F5DC96E31CD5}"/>
            </a:ext>
          </a:extLst>
        </xdr:cNvPr>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68580</xdr:rowOff>
    </xdr:to>
    <xdr:cxnSp macro="">
      <xdr:nvCxnSpPr>
        <xdr:cNvPr id="191" name="直線コネクタ 190">
          <a:extLst>
            <a:ext uri="{FF2B5EF4-FFF2-40B4-BE49-F238E27FC236}">
              <a16:creationId xmlns:a16="http://schemas.microsoft.com/office/drawing/2014/main" id="{EB1B271A-9EEF-4002-94FD-A8A1C1ED9858}"/>
            </a:ext>
          </a:extLst>
        </xdr:cNvPr>
        <xdr:cNvCxnSpPr/>
      </xdr:nvCxnSpPr>
      <xdr:spPr>
        <a:xfrm>
          <a:off x="2908300" y="10668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128270</xdr:rowOff>
    </xdr:from>
    <xdr:to>
      <xdr:col>10</xdr:col>
      <xdr:colOff>165100</xdr:colOff>
      <xdr:row>62</xdr:row>
      <xdr:rowOff>58420</xdr:rowOff>
    </xdr:to>
    <xdr:sp macro="" textlink="">
      <xdr:nvSpPr>
        <xdr:cNvPr id="192" name="楕円 191">
          <a:extLst>
            <a:ext uri="{FF2B5EF4-FFF2-40B4-BE49-F238E27FC236}">
              <a16:creationId xmlns:a16="http://schemas.microsoft.com/office/drawing/2014/main" id="{E3D19A46-1CF5-41D7-BAD4-FF6C01508337}"/>
            </a:ext>
          </a:extLst>
        </xdr:cNvPr>
        <xdr:cNvSpPr/>
      </xdr:nvSpPr>
      <xdr:spPr>
        <a:xfrm>
          <a:off x="196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xdr:rowOff>
    </xdr:from>
    <xdr:to>
      <xdr:col>15</xdr:col>
      <xdr:colOff>50800</xdr:colOff>
      <xdr:row>62</xdr:row>
      <xdr:rowOff>38100</xdr:rowOff>
    </xdr:to>
    <xdr:cxnSp macro="">
      <xdr:nvCxnSpPr>
        <xdr:cNvPr id="193" name="直線コネクタ 192">
          <a:extLst>
            <a:ext uri="{FF2B5EF4-FFF2-40B4-BE49-F238E27FC236}">
              <a16:creationId xmlns:a16="http://schemas.microsoft.com/office/drawing/2014/main" id="{8EF639A1-97B3-41FD-BB64-48CA8B665464}"/>
            </a:ext>
          </a:extLst>
        </xdr:cNvPr>
        <xdr:cNvCxnSpPr/>
      </xdr:nvCxnSpPr>
      <xdr:spPr>
        <a:xfrm>
          <a:off x="2019300" y="10637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4" name="楕円 193">
          <a:extLst>
            <a:ext uri="{FF2B5EF4-FFF2-40B4-BE49-F238E27FC236}">
              <a16:creationId xmlns:a16="http://schemas.microsoft.com/office/drawing/2014/main" id="{F4506DA6-8FFB-44A7-9236-EBB7AC3AE338}"/>
            </a:ext>
          </a:extLst>
        </xdr:cNvPr>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62</xdr:row>
      <xdr:rowOff>7620</xdr:rowOff>
    </xdr:to>
    <xdr:cxnSp macro="">
      <xdr:nvCxnSpPr>
        <xdr:cNvPr id="195" name="直線コネクタ 194">
          <a:extLst>
            <a:ext uri="{FF2B5EF4-FFF2-40B4-BE49-F238E27FC236}">
              <a16:creationId xmlns:a16="http://schemas.microsoft.com/office/drawing/2014/main" id="{3FEB47C5-2270-4603-926E-D4D321C630F4}"/>
            </a:ext>
          </a:extLst>
        </xdr:cNvPr>
        <xdr:cNvCxnSpPr/>
      </xdr:nvCxnSpPr>
      <xdr:spPr>
        <a:xfrm>
          <a:off x="1130300" y="10607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91ADA362-BE23-4285-929E-F60F36CE39E9}"/>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2A177E39-0092-4614-BDC2-0A16AFC9AE9C}"/>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CAD3B90-CD67-460E-B9EB-4DFA9AF63A3E}"/>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64C2C564-2EE6-4474-8A78-271C01988942}"/>
            </a:ext>
          </a:extLst>
        </xdr:cNvPr>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C712A79C-1647-457D-A7BC-67EBD140ABCB}"/>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6F116C31-95E6-42C7-9540-8B5A44E69D99}"/>
            </a:ext>
          </a:extLst>
        </xdr:cNvPr>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49547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64F395F-B150-4BA8-A01B-C83637C24100}"/>
            </a:ext>
          </a:extLst>
        </xdr:cNvPr>
        <xdr:cNvSpPr txBox="1"/>
      </xdr:nvSpPr>
      <xdr:spPr>
        <a:xfrm>
          <a:off x="1816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44467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CCC8DF86-3E72-4C0A-8A5B-39DD700A6E70}"/>
            </a:ext>
          </a:extLst>
        </xdr:cNvPr>
        <xdr:cNvSpPr txBox="1"/>
      </xdr:nvSpPr>
      <xdr:spPr>
        <a:xfrm>
          <a:off x="927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7878E1C-F353-45BA-ACE8-8D35DC993B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8B71A6D-394C-44F9-8CA2-B0537BD227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71E33EF6-E108-45A3-A49D-F7A028F754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C88F7CA-E07A-4EE4-9A9F-419EAC2F20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42720633-A61D-4906-BDA8-D51D1E0458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55FE5B53-BD2C-44F3-ACE0-31479E2F75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4AF1516-1B92-4009-BE15-71BDAE1CF1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93972D8-BA64-41CD-8FB6-6D0717B7FD1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AAA2B574-57C5-470F-8C48-DDEDB176DB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908C193F-46BB-4F3A-BBFD-7DA071D65B0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96C25CA5-DE77-4252-A7ED-8C09C614532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549BD568-4CEA-4765-97BC-F9BF8362BDE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FF64F7D3-FE03-4405-8889-FFB7EAE8634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C019641D-D0F2-4890-B75A-B1896712695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AEAEBF78-FDE1-421C-B198-59197208BDA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B96035B9-A79C-450E-AB82-A8C9025B2C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4D212B83-0CFA-4D7D-963C-8F8A61AA261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4CF732C3-4582-42D9-A9F5-031108B62FF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42B4BF3E-955C-46B1-AE0D-FA562FE440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BD9225C9-D49C-4BB6-8CBA-FBE6E748F6E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816DFD6E-E1DE-4DD5-8016-4ABC9644BF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E6C5F66E-7040-4470-ACF1-ED5E14221AAB}"/>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47FE418A-7596-465B-BF31-0A5982812FA3}"/>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C7AED075-AD9E-4C12-A619-EFA34FAE514B}"/>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225D64B8-3B05-4D90-B30F-6F0B200F6041}"/>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96F7A481-3F22-43F9-8035-45D5BB180927}"/>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637EEBDD-B37B-4CA4-B10E-FE139F18C6C0}"/>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6B28F9BF-5688-4C29-9DD6-9C2E12460935}"/>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FF8EB3EF-BB97-446A-863A-F9BCEC05858A}"/>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E92FA5BA-059A-46E6-A139-886FB33F556B}"/>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C170801D-32DD-45CC-AA57-E52CF5486E5F}"/>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35" name="フローチャート: 判断 234">
          <a:extLst>
            <a:ext uri="{FF2B5EF4-FFF2-40B4-BE49-F238E27FC236}">
              <a16:creationId xmlns:a16="http://schemas.microsoft.com/office/drawing/2014/main" id="{F4EF8B41-A7C3-4BA4-8DFE-85B60F470975}"/>
            </a:ext>
          </a:extLst>
        </xdr:cNvPr>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7D604E9-8E98-4029-AADA-12FBCADB98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8EBBEB1-8134-4635-A2D3-1B5FE6C5BC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30D6830-8EAE-41F2-9F8C-3D20A46F53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853999C-8DC2-413C-823E-2FEB45FDE5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B15AA32-3781-4C94-9F56-98EE5EA668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5003</xdr:rowOff>
    </xdr:from>
    <xdr:to>
      <xdr:col>55</xdr:col>
      <xdr:colOff>50800</xdr:colOff>
      <xdr:row>62</xdr:row>
      <xdr:rowOff>106603</xdr:rowOff>
    </xdr:to>
    <xdr:sp macro="" textlink="">
      <xdr:nvSpPr>
        <xdr:cNvPr id="241" name="楕円 240">
          <a:extLst>
            <a:ext uri="{FF2B5EF4-FFF2-40B4-BE49-F238E27FC236}">
              <a16:creationId xmlns:a16="http://schemas.microsoft.com/office/drawing/2014/main" id="{8D1B530A-39B0-4574-97B8-83D265000F81}"/>
            </a:ext>
          </a:extLst>
        </xdr:cNvPr>
        <xdr:cNvSpPr/>
      </xdr:nvSpPr>
      <xdr:spPr>
        <a:xfrm>
          <a:off x="10426700" y="106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154880</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D758A8B5-9980-42D6-A199-F568BB847742}"/>
            </a:ext>
          </a:extLst>
        </xdr:cNvPr>
        <xdr:cNvSpPr txBox="1"/>
      </xdr:nvSpPr>
      <xdr:spPr>
        <a:xfrm>
          <a:off x="10515600" y="1061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11551</xdr:rowOff>
    </xdr:from>
    <xdr:to>
      <xdr:col>50</xdr:col>
      <xdr:colOff>165100</xdr:colOff>
      <xdr:row>62</xdr:row>
      <xdr:rowOff>113151</xdr:rowOff>
    </xdr:to>
    <xdr:sp macro="" textlink="">
      <xdr:nvSpPr>
        <xdr:cNvPr id="243" name="楕円 242">
          <a:extLst>
            <a:ext uri="{FF2B5EF4-FFF2-40B4-BE49-F238E27FC236}">
              <a16:creationId xmlns:a16="http://schemas.microsoft.com/office/drawing/2014/main" id="{5AC24512-B2FC-4EEA-95BA-703D943C4B58}"/>
            </a:ext>
          </a:extLst>
        </xdr:cNvPr>
        <xdr:cNvSpPr/>
      </xdr:nvSpPr>
      <xdr:spPr>
        <a:xfrm>
          <a:off x="9588500" y="106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55803</xdr:rowOff>
    </xdr:from>
    <xdr:to>
      <xdr:col>55</xdr:col>
      <xdr:colOff>0</xdr:colOff>
      <xdr:row>62</xdr:row>
      <xdr:rowOff>62351</xdr:rowOff>
    </xdr:to>
    <xdr:cxnSp macro="">
      <xdr:nvCxnSpPr>
        <xdr:cNvPr id="244" name="直線コネクタ 243">
          <a:extLst>
            <a:ext uri="{FF2B5EF4-FFF2-40B4-BE49-F238E27FC236}">
              <a16:creationId xmlns:a16="http://schemas.microsoft.com/office/drawing/2014/main" id="{24B14DC9-6C7F-4FCA-B79A-9D62FF67BB0E}"/>
            </a:ext>
          </a:extLst>
        </xdr:cNvPr>
        <xdr:cNvCxnSpPr/>
      </xdr:nvCxnSpPr>
      <xdr:spPr>
        <a:xfrm flipV="1">
          <a:off x="9639300" y="10685703"/>
          <a:ext cx="8382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17799</xdr:rowOff>
    </xdr:from>
    <xdr:to>
      <xdr:col>46</xdr:col>
      <xdr:colOff>38100</xdr:colOff>
      <xdr:row>62</xdr:row>
      <xdr:rowOff>119399</xdr:rowOff>
    </xdr:to>
    <xdr:sp macro="" textlink="">
      <xdr:nvSpPr>
        <xdr:cNvPr id="245" name="楕円 244">
          <a:extLst>
            <a:ext uri="{FF2B5EF4-FFF2-40B4-BE49-F238E27FC236}">
              <a16:creationId xmlns:a16="http://schemas.microsoft.com/office/drawing/2014/main" id="{6BCF893D-07ED-4A0A-B181-3840A59CF9CB}"/>
            </a:ext>
          </a:extLst>
        </xdr:cNvPr>
        <xdr:cNvSpPr/>
      </xdr:nvSpPr>
      <xdr:spPr>
        <a:xfrm>
          <a:off x="8699500" y="106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62351</xdr:rowOff>
    </xdr:from>
    <xdr:to>
      <xdr:col>50</xdr:col>
      <xdr:colOff>114300</xdr:colOff>
      <xdr:row>62</xdr:row>
      <xdr:rowOff>68599</xdr:rowOff>
    </xdr:to>
    <xdr:cxnSp macro="">
      <xdr:nvCxnSpPr>
        <xdr:cNvPr id="246" name="直線コネクタ 245">
          <a:extLst>
            <a:ext uri="{FF2B5EF4-FFF2-40B4-BE49-F238E27FC236}">
              <a16:creationId xmlns:a16="http://schemas.microsoft.com/office/drawing/2014/main" id="{CE8B5601-068D-49D9-B7EA-073B2510FDC8}"/>
            </a:ext>
          </a:extLst>
        </xdr:cNvPr>
        <xdr:cNvCxnSpPr/>
      </xdr:nvCxnSpPr>
      <xdr:spPr>
        <a:xfrm flipV="1">
          <a:off x="8750300" y="1069225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23555</xdr:rowOff>
    </xdr:from>
    <xdr:to>
      <xdr:col>41</xdr:col>
      <xdr:colOff>101600</xdr:colOff>
      <xdr:row>62</xdr:row>
      <xdr:rowOff>125155</xdr:rowOff>
    </xdr:to>
    <xdr:sp macro="" textlink="">
      <xdr:nvSpPr>
        <xdr:cNvPr id="247" name="楕円 246">
          <a:extLst>
            <a:ext uri="{FF2B5EF4-FFF2-40B4-BE49-F238E27FC236}">
              <a16:creationId xmlns:a16="http://schemas.microsoft.com/office/drawing/2014/main" id="{150377FE-3EDD-4867-A9C2-93EFB1BDEBF8}"/>
            </a:ext>
          </a:extLst>
        </xdr:cNvPr>
        <xdr:cNvSpPr/>
      </xdr:nvSpPr>
      <xdr:spPr>
        <a:xfrm>
          <a:off x="7810500" y="106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68599</xdr:rowOff>
    </xdr:from>
    <xdr:to>
      <xdr:col>45</xdr:col>
      <xdr:colOff>177800</xdr:colOff>
      <xdr:row>62</xdr:row>
      <xdr:rowOff>74355</xdr:rowOff>
    </xdr:to>
    <xdr:cxnSp macro="">
      <xdr:nvCxnSpPr>
        <xdr:cNvPr id="248" name="直線コネクタ 247">
          <a:extLst>
            <a:ext uri="{FF2B5EF4-FFF2-40B4-BE49-F238E27FC236}">
              <a16:creationId xmlns:a16="http://schemas.microsoft.com/office/drawing/2014/main" id="{A6BFE3BD-9503-4D9F-9198-63078EF4F63F}"/>
            </a:ext>
          </a:extLst>
        </xdr:cNvPr>
        <xdr:cNvCxnSpPr/>
      </xdr:nvCxnSpPr>
      <xdr:spPr>
        <a:xfrm flipV="1">
          <a:off x="7861300" y="10698499"/>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28146</xdr:rowOff>
    </xdr:from>
    <xdr:to>
      <xdr:col>36</xdr:col>
      <xdr:colOff>165100</xdr:colOff>
      <xdr:row>62</xdr:row>
      <xdr:rowOff>129746</xdr:rowOff>
    </xdr:to>
    <xdr:sp macro="" textlink="">
      <xdr:nvSpPr>
        <xdr:cNvPr id="249" name="楕円 248">
          <a:extLst>
            <a:ext uri="{FF2B5EF4-FFF2-40B4-BE49-F238E27FC236}">
              <a16:creationId xmlns:a16="http://schemas.microsoft.com/office/drawing/2014/main" id="{936A2BAD-852D-4869-95C8-E011880214DF}"/>
            </a:ext>
          </a:extLst>
        </xdr:cNvPr>
        <xdr:cNvSpPr/>
      </xdr:nvSpPr>
      <xdr:spPr>
        <a:xfrm>
          <a:off x="6921500" y="106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74355</xdr:rowOff>
    </xdr:from>
    <xdr:to>
      <xdr:col>41</xdr:col>
      <xdr:colOff>50800</xdr:colOff>
      <xdr:row>62</xdr:row>
      <xdr:rowOff>78946</xdr:rowOff>
    </xdr:to>
    <xdr:cxnSp macro="">
      <xdr:nvCxnSpPr>
        <xdr:cNvPr id="250" name="直線コネクタ 249">
          <a:extLst>
            <a:ext uri="{FF2B5EF4-FFF2-40B4-BE49-F238E27FC236}">
              <a16:creationId xmlns:a16="http://schemas.microsoft.com/office/drawing/2014/main" id="{835DB960-39DB-44D3-AEA2-052FC00FC926}"/>
            </a:ext>
          </a:extLst>
        </xdr:cNvPr>
        <xdr:cNvCxnSpPr/>
      </xdr:nvCxnSpPr>
      <xdr:spPr>
        <a:xfrm flipV="1">
          <a:off x="6972300" y="10704255"/>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60BC8B75-1AB7-4330-8080-B654EDBA4E27}"/>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A7C78A3B-462F-46B9-92FA-30BAB67339B8}"/>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7523A7C0-36A0-425A-AD6A-CC66DFE2B4CE}"/>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135820</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796531A5-AF28-434B-8DE7-BA549E15819A}"/>
            </a:ext>
          </a:extLst>
        </xdr:cNvPr>
        <xdr:cNvSpPr txBox="1"/>
      </xdr:nvSpPr>
      <xdr:spPr>
        <a:xfrm>
          <a:off x="6672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104278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774540C7-1A9D-4729-BB73-E29F61E91114}"/>
            </a:ext>
          </a:extLst>
        </xdr:cNvPr>
        <xdr:cNvSpPr txBox="1"/>
      </xdr:nvSpPr>
      <xdr:spPr>
        <a:xfrm>
          <a:off x="9327095" y="1073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110526</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FDBF14A9-1167-4F62-9C9B-EBEC16B67428}"/>
            </a:ext>
          </a:extLst>
        </xdr:cNvPr>
        <xdr:cNvSpPr txBox="1"/>
      </xdr:nvSpPr>
      <xdr:spPr>
        <a:xfrm>
          <a:off x="8450795" y="1074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116282</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B4D517F4-31FF-4C3F-A0FB-3EA34495045E}"/>
            </a:ext>
          </a:extLst>
        </xdr:cNvPr>
        <xdr:cNvSpPr txBox="1"/>
      </xdr:nvSpPr>
      <xdr:spPr>
        <a:xfrm>
          <a:off x="7561795" y="107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146273</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A9E690C4-C9BB-4B3A-BED5-A9D792772628}"/>
            </a:ext>
          </a:extLst>
        </xdr:cNvPr>
        <xdr:cNvSpPr txBox="1"/>
      </xdr:nvSpPr>
      <xdr:spPr>
        <a:xfrm>
          <a:off x="6672795" y="1043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6523E4A5-60A2-4D77-B292-44C446990A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1378CD34-D967-4A43-95EC-03BD00A818B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5D85414-6EBE-45A4-8847-05BE9BE8BB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5DF9AF1B-75DD-4443-A093-408F20466D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E0BF248-A270-4EF8-98EA-26932480CC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362A9DC-982C-469C-A5E7-D456966FFF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BF540D1F-364E-4424-88A3-840A029D10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C25094B2-18B1-4B31-8E33-34328AC41FD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5C2CB7FB-069A-4A7E-9DCB-FD28BC03CA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1FF177B7-4B62-4AEE-AF71-2B7F3CE4F3A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E91E5231-06F9-49B0-8FA7-CF4BA575DD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1489D1D8-FFEA-4591-8925-F4B08A14DD2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FF8D469B-757D-43E6-B82A-144081B2B49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349F289E-2156-47A6-A55B-E799BD80B4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FCEBC3B0-0240-42C4-B172-D7F3839A1BB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361AFDA5-851D-48FE-8ABC-0E3515FFD94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9FD9651B-93FD-4A9D-8E3B-08487E71967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A7119CD6-A9F1-4E66-996B-3F9E72C458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C68A3F23-145D-4736-8A01-88098487084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FFE045D3-639C-4256-8BEF-0AB886AC31B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C3C7393A-2352-4CE7-9C9B-FB22607B330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E249DD85-EE94-4998-9075-6751874E07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DF026A82-A3A9-41DC-8700-584C8F2738F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E6F53E2-D507-4D07-B887-8879736B53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DBDE7DC-9511-4593-AE7A-409524FDB7D4}"/>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7EC6A1A5-1EA9-4D95-A028-0E53A8A69D3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BC33F492-6F9D-410C-88B6-BB53BBDDF3C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75112071-D925-48C6-ACAF-A5F378F0CADE}"/>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8B9B5A4F-8855-49F9-BB6D-34D95C3D85AD}"/>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59477528-5B74-4EFB-8DAC-DEC2DA014CE1}"/>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8C9371AE-DD1D-45A2-AF9D-E2E8B91C89DD}"/>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05FDA2AD-44F4-4242-8D3F-AACCAB140BC2}"/>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29FDF3D1-C278-479E-92D6-638AEB025192}"/>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74C5857C-D39C-4D24-9558-E4644E9D098C}"/>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a:extLst>
            <a:ext uri="{FF2B5EF4-FFF2-40B4-BE49-F238E27FC236}">
              <a16:creationId xmlns:a16="http://schemas.microsoft.com/office/drawing/2014/main" id="{FE810ED2-AF51-4DA7-A4C8-DDF3C9C4874D}"/>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987208A-94C0-4FDD-8B53-2EF5E4B4C6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E39766E-4612-4A28-BC78-5E5B8A4F4A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325FA1F-775B-4630-BE0C-36D40DE2A58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FA3B7A5-0C5B-4A5C-A7B5-C61E0E2312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5152AA2-4B0B-44B9-B1F9-1F12A22048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299" name="楕円 298">
          <a:extLst>
            <a:ext uri="{FF2B5EF4-FFF2-40B4-BE49-F238E27FC236}">
              <a16:creationId xmlns:a16="http://schemas.microsoft.com/office/drawing/2014/main" id="{10738B45-DB53-4E50-ABD3-0D287C260152}"/>
            </a:ext>
          </a:extLst>
        </xdr:cNvPr>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36B131A1-7204-471B-AF42-09A36E0BF742}"/>
            </a:ext>
          </a:extLst>
        </xdr:cNvPr>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01" name="楕円 300">
          <a:extLst>
            <a:ext uri="{FF2B5EF4-FFF2-40B4-BE49-F238E27FC236}">
              <a16:creationId xmlns:a16="http://schemas.microsoft.com/office/drawing/2014/main" id="{25753ADC-B34E-4358-940A-BB13AFECE5E3}"/>
            </a:ext>
          </a:extLst>
        </xdr:cNvPr>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53339</xdr:rowOff>
    </xdr:from>
    <xdr:to>
      <xdr:col>24</xdr:col>
      <xdr:colOff>63500</xdr:colOff>
      <xdr:row>84</xdr:row>
      <xdr:rowOff>91439</xdr:rowOff>
    </xdr:to>
    <xdr:cxnSp macro="">
      <xdr:nvCxnSpPr>
        <xdr:cNvPr id="302" name="直線コネクタ 301">
          <a:extLst>
            <a:ext uri="{FF2B5EF4-FFF2-40B4-BE49-F238E27FC236}">
              <a16:creationId xmlns:a16="http://schemas.microsoft.com/office/drawing/2014/main" id="{B7F15AF0-77C8-4592-9ED4-6C4DF1781B51}"/>
            </a:ext>
          </a:extLst>
        </xdr:cNvPr>
        <xdr:cNvCxnSpPr/>
      </xdr:nvCxnSpPr>
      <xdr:spPr>
        <a:xfrm>
          <a:off x="3797300" y="14455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303" name="楕円 302">
          <a:extLst>
            <a:ext uri="{FF2B5EF4-FFF2-40B4-BE49-F238E27FC236}">
              <a16:creationId xmlns:a16="http://schemas.microsoft.com/office/drawing/2014/main" id="{8638D833-D0DF-438B-98AA-B54B10DF6B12}"/>
            </a:ext>
          </a:extLst>
        </xdr:cNvPr>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53339</xdr:rowOff>
    </xdr:to>
    <xdr:cxnSp macro="">
      <xdr:nvCxnSpPr>
        <xdr:cNvPr id="304" name="直線コネクタ 303">
          <a:extLst>
            <a:ext uri="{FF2B5EF4-FFF2-40B4-BE49-F238E27FC236}">
              <a16:creationId xmlns:a16="http://schemas.microsoft.com/office/drawing/2014/main" id="{08A86191-9872-471C-AB5B-4D6D4748E480}"/>
            </a:ext>
          </a:extLst>
        </xdr:cNvPr>
        <xdr:cNvCxnSpPr/>
      </xdr:nvCxnSpPr>
      <xdr:spPr>
        <a:xfrm>
          <a:off x="2908300" y="14420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05" name="楕円 304">
          <a:extLst>
            <a:ext uri="{FF2B5EF4-FFF2-40B4-BE49-F238E27FC236}">
              <a16:creationId xmlns:a16="http://schemas.microsoft.com/office/drawing/2014/main" id="{516F7054-0CB7-4054-8136-D4A671E6ABBC}"/>
            </a:ext>
          </a:extLst>
        </xdr:cNvPr>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19050</xdr:rowOff>
    </xdr:to>
    <xdr:cxnSp macro="">
      <xdr:nvCxnSpPr>
        <xdr:cNvPr id="306" name="直線コネクタ 305">
          <a:extLst>
            <a:ext uri="{FF2B5EF4-FFF2-40B4-BE49-F238E27FC236}">
              <a16:creationId xmlns:a16="http://schemas.microsoft.com/office/drawing/2014/main" id="{AE0A4650-7D9D-4CBF-814A-D27219BD0C73}"/>
            </a:ext>
          </a:extLst>
        </xdr:cNvPr>
        <xdr:cNvCxnSpPr/>
      </xdr:nvCxnSpPr>
      <xdr:spPr>
        <a:xfrm>
          <a:off x="2019300" y="14386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07" name="楕円 306">
          <a:extLst>
            <a:ext uri="{FF2B5EF4-FFF2-40B4-BE49-F238E27FC236}">
              <a16:creationId xmlns:a16="http://schemas.microsoft.com/office/drawing/2014/main" id="{53F1D87F-4952-4AFA-91A8-82CAC2319A09}"/>
            </a:ext>
          </a:extLst>
        </xdr:cNvPr>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156211</xdr:rowOff>
    </xdr:to>
    <xdr:cxnSp macro="">
      <xdr:nvCxnSpPr>
        <xdr:cNvPr id="308" name="直線コネクタ 307">
          <a:extLst>
            <a:ext uri="{FF2B5EF4-FFF2-40B4-BE49-F238E27FC236}">
              <a16:creationId xmlns:a16="http://schemas.microsoft.com/office/drawing/2014/main" id="{C507459C-6FB5-4D14-B97B-849813048499}"/>
            </a:ext>
          </a:extLst>
        </xdr:cNvPr>
        <xdr:cNvCxnSpPr/>
      </xdr:nvCxnSpPr>
      <xdr:spPr>
        <a:xfrm>
          <a:off x="1130300" y="14344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41631308-FF55-45AB-8F4E-18147D241965}"/>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8434783A-69EC-4FB2-89FE-08CBDDF316DE}"/>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7AA595A6-0EF4-4AA8-9B3B-65909F780FD9}"/>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2" name="n_4aveValue【公営住宅】&#10;有形固定資産減価償却率">
          <a:extLst>
            <a:ext uri="{FF2B5EF4-FFF2-40B4-BE49-F238E27FC236}">
              <a16:creationId xmlns:a16="http://schemas.microsoft.com/office/drawing/2014/main" id="{D33FC960-63FD-4B45-8FD2-2923232BFE57}"/>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13" name="n_1mainValue【公営住宅】&#10;有形固定資産減価償却率">
          <a:extLst>
            <a:ext uri="{FF2B5EF4-FFF2-40B4-BE49-F238E27FC236}">
              <a16:creationId xmlns:a16="http://schemas.microsoft.com/office/drawing/2014/main" id="{99CBDA7B-EE39-4D0C-97B1-1698AD07BF0A}"/>
            </a:ext>
          </a:extLst>
        </xdr:cNvPr>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314" name="n_2mainValue【公営住宅】&#10;有形固定資産減価償却率">
          <a:extLst>
            <a:ext uri="{FF2B5EF4-FFF2-40B4-BE49-F238E27FC236}">
              <a16:creationId xmlns:a16="http://schemas.microsoft.com/office/drawing/2014/main" id="{12A52F8E-7D63-443B-A110-9927CFA5D09B}"/>
            </a:ext>
          </a:extLst>
        </xdr:cNvPr>
        <xdr:cNvSpPr txBox="1"/>
      </xdr:nvSpPr>
      <xdr:spPr>
        <a:xfrm>
          <a:off x="2705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15" name="n_3mainValue【公営住宅】&#10;有形固定資産減価償却率">
          <a:extLst>
            <a:ext uri="{FF2B5EF4-FFF2-40B4-BE49-F238E27FC236}">
              <a16:creationId xmlns:a16="http://schemas.microsoft.com/office/drawing/2014/main" id="{2F885FE2-B282-4ACB-9E2D-C62C44DA2EE8}"/>
            </a:ext>
          </a:extLst>
        </xdr:cNvPr>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16" name="n_4mainValue【公営住宅】&#10;有形固定資産減価償却率">
          <a:extLst>
            <a:ext uri="{FF2B5EF4-FFF2-40B4-BE49-F238E27FC236}">
              <a16:creationId xmlns:a16="http://schemas.microsoft.com/office/drawing/2014/main" id="{F6AAE4F3-2FB9-4E27-A573-9437F17C672F}"/>
            </a:ext>
          </a:extLst>
        </xdr:cNvPr>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FBCC8FC6-F3F6-457B-A6C9-E232F88450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D6D04524-40A8-4D75-883C-6D27F8AD3F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E2EB637-68D7-43C1-9A72-9B3C5186D1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498CACEA-D959-4EB8-8567-4820D188A4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1441D4B5-108A-46ED-BFDA-C6A4A933E5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93155D32-14E5-4063-865D-0F395082DA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36F2C907-B2AE-4BC8-B519-42F5766B3E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3E431BAB-1D66-4294-9ADC-CD56971662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AA12F951-1F62-483B-BFC9-775F74FB66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70E360D1-1980-4F19-9CE8-92C944685A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D393F7AC-671B-4535-BBD3-2CDD46510F5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5F3A530A-104E-4719-B13E-EE035EDAD7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57C77F2D-3E86-4B75-A99C-8464D3B644A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68C91636-5184-4D81-A052-B533ED96FAD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83D69B8-7367-4D9F-9725-A8B81301024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BEFBA286-1104-4308-A18B-89876209D316}"/>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8F0BA4CD-8AE9-418F-A93B-2A1ECAC0583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3F31ED8F-9197-428D-9529-302F341138E5}"/>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A450123-D854-47C5-896F-56FFEC4929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91448E49-EDA6-47E2-997C-4E570933130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B8A526BB-27A5-4383-B985-00BF420F8EC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69DFC705-8937-40DB-B3AA-BB0EF98DCFF9}"/>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54874D15-CED3-4D55-8FA3-6F8EF91E9E73}"/>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B7C30386-C176-4881-A0B7-0495747BFF2C}"/>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4BAE3583-D0DD-4E2E-A881-C8792B0C0A36}"/>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82DA43C9-73D4-4FD7-BAB4-D9D478DFC4D1}"/>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EF31D866-2C7B-4048-9F19-83CA47A638BE}"/>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2F4E23B2-A2B9-41EE-9EC6-BDF903F18DAE}"/>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90E55CB7-B681-471E-9BAC-0BF321DEB81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5DFBA04C-0B40-4529-A37F-581EB1BA7EB9}"/>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A45A22E1-56A8-4DAF-BB0D-7A684A397E2D}"/>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48" name="フローチャート: 判断 347">
          <a:extLst>
            <a:ext uri="{FF2B5EF4-FFF2-40B4-BE49-F238E27FC236}">
              <a16:creationId xmlns:a16="http://schemas.microsoft.com/office/drawing/2014/main" id="{E46DF985-3194-4ADA-9F27-77B1442FBCA8}"/>
            </a:ext>
          </a:extLst>
        </xdr:cNvPr>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615552B-9DF4-4583-98AA-E86904223B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3C17CB5-4BED-4170-8123-EB1F0C7497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D143F7C-54CE-42FE-93A2-79242B05BB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336EB83-858E-4E24-B430-5CCB4014BE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C1D6038-847F-4BFD-B367-A9387FE1CB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54" name="楕円 353">
          <a:extLst>
            <a:ext uri="{FF2B5EF4-FFF2-40B4-BE49-F238E27FC236}">
              <a16:creationId xmlns:a16="http://schemas.microsoft.com/office/drawing/2014/main" id="{1FBFC550-4FC1-4DAD-8C58-91B3E9C31941}"/>
            </a:ext>
          </a:extLst>
        </xdr:cNvPr>
        <xdr:cNvSpPr/>
      </xdr:nvSpPr>
      <xdr:spPr>
        <a:xfrm>
          <a:off x="10426700" y="146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a:extLst>
            <a:ext uri="{FF2B5EF4-FFF2-40B4-BE49-F238E27FC236}">
              <a16:creationId xmlns:a16="http://schemas.microsoft.com/office/drawing/2014/main" id="{60020C1E-3F0A-4540-89CB-C3AEA3A30DDD}"/>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102560</xdr:rowOff>
    </xdr:from>
    <xdr:to>
      <xdr:col>50</xdr:col>
      <xdr:colOff>165100</xdr:colOff>
      <xdr:row>86</xdr:row>
      <xdr:rowOff>32710</xdr:rowOff>
    </xdr:to>
    <xdr:sp macro="" textlink="">
      <xdr:nvSpPr>
        <xdr:cNvPr id="356" name="楕円 355">
          <a:extLst>
            <a:ext uri="{FF2B5EF4-FFF2-40B4-BE49-F238E27FC236}">
              <a16:creationId xmlns:a16="http://schemas.microsoft.com/office/drawing/2014/main" id="{FA2029C6-A5E8-4D50-B4B3-6EF33D292A12}"/>
            </a:ext>
          </a:extLst>
        </xdr:cNvPr>
        <xdr:cNvSpPr/>
      </xdr:nvSpPr>
      <xdr:spPr>
        <a:xfrm>
          <a:off x="9588500" y="146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152309</xdr:rowOff>
    </xdr:from>
    <xdr:to>
      <xdr:col>55</xdr:col>
      <xdr:colOff>0</xdr:colOff>
      <xdr:row>85</xdr:row>
      <xdr:rowOff>153360</xdr:rowOff>
    </xdr:to>
    <xdr:cxnSp macro="">
      <xdr:nvCxnSpPr>
        <xdr:cNvPr id="357" name="直線コネクタ 356">
          <a:extLst>
            <a:ext uri="{FF2B5EF4-FFF2-40B4-BE49-F238E27FC236}">
              <a16:creationId xmlns:a16="http://schemas.microsoft.com/office/drawing/2014/main" id="{0FFD9B5A-6F7E-4EDD-9863-65302B28FA20}"/>
            </a:ext>
          </a:extLst>
        </xdr:cNvPr>
        <xdr:cNvCxnSpPr/>
      </xdr:nvCxnSpPr>
      <xdr:spPr>
        <a:xfrm flipV="1">
          <a:off x="9639300" y="1472555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103108</xdr:rowOff>
    </xdr:from>
    <xdr:to>
      <xdr:col>46</xdr:col>
      <xdr:colOff>38100</xdr:colOff>
      <xdr:row>86</xdr:row>
      <xdr:rowOff>33258</xdr:rowOff>
    </xdr:to>
    <xdr:sp macro="" textlink="">
      <xdr:nvSpPr>
        <xdr:cNvPr id="358" name="楕円 357">
          <a:extLst>
            <a:ext uri="{FF2B5EF4-FFF2-40B4-BE49-F238E27FC236}">
              <a16:creationId xmlns:a16="http://schemas.microsoft.com/office/drawing/2014/main" id="{5498A723-3F7F-4EA1-A44B-85790F3155AF}"/>
            </a:ext>
          </a:extLst>
        </xdr:cNvPr>
        <xdr:cNvSpPr/>
      </xdr:nvSpPr>
      <xdr:spPr>
        <a:xfrm>
          <a:off x="8699500" y="146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153360</xdr:rowOff>
    </xdr:from>
    <xdr:to>
      <xdr:col>50</xdr:col>
      <xdr:colOff>114300</xdr:colOff>
      <xdr:row>85</xdr:row>
      <xdr:rowOff>153908</xdr:rowOff>
    </xdr:to>
    <xdr:cxnSp macro="">
      <xdr:nvCxnSpPr>
        <xdr:cNvPr id="359" name="直線コネクタ 358">
          <a:extLst>
            <a:ext uri="{FF2B5EF4-FFF2-40B4-BE49-F238E27FC236}">
              <a16:creationId xmlns:a16="http://schemas.microsoft.com/office/drawing/2014/main" id="{121317D1-761A-4FA7-872A-33A93AAC156D}"/>
            </a:ext>
          </a:extLst>
        </xdr:cNvPr>
        <xdr:cNvCxnSpPr/>
      </xdr:nvCxnSpPr>
      <xdr:spPr>
        <a:xfrm flipV="1">
          <a:off x="8750300" y="14726610"/>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104800</xdr:rowOff>
    </xdr:from>
    <xdr:to>
      <xdr:col>41</xdr:col>
      <xdr:colOff>101600</xdr:colOff>
      <xdr:row>86</xdr:row>
      <xdr:rowOff>34950</xdr:rowOff>
    </xdr:to>
    <xdr:sp macro="" textlink="">
      <xdr:nvSpPr>
        <xdr:cNvPr id="360" name="楕円 359">
          <a:extLst>
            <a:ext uri="{FF2B5EF4-FFF2-40B4-BE49-F238E27FC236}">
              <a16:creationId xmlns:a16="http://schemas.microsoft.com/office/drawing/2014/main" id="{EE085BEF-4D91-427C-88B7-3D67584064D6}"/>
            </a:ext>
          </a:extLst>
        </xdr:cNvPr>
        <xdr:cNvSpPr/>
      </xdr:nvSpPr>
      <xdr:spPr>
        <a:xfrm>
          <a:off x="7810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153908</xdr:rowOff>
    </xdr:from>
    <xdr:to>
      <xdr:col>45</xdr:col>
      <xdr:colOff>177800</xdr:colOff>
      <xdr:row>85</xdr:row>
      <xdr:rowOff>155600</xdr:rowOff>
    </xdr:to>
    <xdr:cxnSp macro="">
      <xdr:nvCxnSpPr>
        <xdr:cNvPr id="361" name="直線コネクタ 360">
          <a:extLst>
            <a:ext uri="{FF2B5EF4-FFF2-40B4-BE49-F238E27FC236}">
              <a16:creationId xmlns:a16="http://schemas.microsoft.com/office/drawing/2014/main" id="{576C1FB3-8CED-424E-842C-F70D84070C64}"/>
            </a:ext>
          </a:extLst>
        </xdr:cNvPr>
        <xdr:cNvCxnSpPr/>
      </xdr:nvCxnSpPr>
      <xdr:spPr>
        <a:xfrm flipV="1">
          <a:off x="7861300" y="1472715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105670</xdr:rowOff>
    </xdr:from>
    <xdr:to>
      <xdr:col>36</xdr:col>
      <xdr:colOff>165100</xdr:colOff>
      <xdr:row>86</xdr:row>
      <xdr:rowOff>35820</xdr:rowOff>
    </xdr:to>
    <xdr:sp macro="" textlink="">
      <xdr:nvSpPr>
        <xdr:cNvPr id="362" name="楕円 361">
          <a:extLst>
            <a:ext uri="{FF2B5EF4-FFF2-40B4-BE49-F238E27FC236}">
              <a16:creationId xmlns:a16="http://schemas.microsoft.com/office/drawing/2014/main" id="{FA5E0E5C-BA62-4BE7-B0F6-9413F5CA5FEB}"/>
            </a:ext>
          </a:extLst>
        </xdr:cNvPr>
        <xdr:cNvSpPr/>
      </xdr:nvSpPr>
      <xdr:spPr>
        <a:xfrm>
          <a:off x="6921500" y="146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155600</xdr:rowOff>
    </xdr:from>
    <xdr:to>
      <xdr:col>41</xdr:col>
      <xdr:colOff>50800</xdr:colOff>
      <xdr:row>85</xdr:row>
      <xdr:rowOff>156470</xdr:rowOff>
    </xdr:to>
    <xdr:cxnSp macro="">
      <xdr:nvCxnSpPr>
        <xdr:cNvPr id="363" name="直線コネクタ 362">
          <a:extLst>
            <a:ext uri="{FF2B5EF4-FFF2-40B4-BE49-F238E27FC236}">
              <a16:creationId xmlns:a16="http://schemas.microsoft.com/office/drawing/2014/main" id="{704B06D2-FB2B-4105-B2A2-D1DA08843B01}"/>
            </a:ext>
          </a:extLst>
        </xdr:cNvPr>
        <xdr:cNvCxnSpPr/>
      </xdr:nvCxnSpPr>
      <xdr:spPr>
        <a:xfrm flipV="1">
          <a:off x="6972300" y="14728850"/>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0410C80A-FE79-4BF3-8C79-FB1E51CEE8AF}"/>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a:extLst>
            <a:ext uri="{FF2B5EF4-FFF2-40B4-BE49-F238E27FC236}">
              <a16:creationId xmlns:a16="http://schemas.microsoft.com/office/drawing/2014/main" id="{0482E5B3-EFC2-4E6C-83B3-082434E277F8}"/>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40FC0400-9F27-49DA-BA69-025556C288C6}"/>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35131</xdr:rowOff>
    </xdr:from>
    <xdr:ext cx="469744" cy="259045"/>
    <xdr:sp macro="" textlink="">
      <xdr:nvSpPr>
        <xdr:cNvPr id="367" name="n_4aveValue【公営住宅】&#10;一人当たり面積">
          <a:extLst>
            <a:ext uri="{FF2B5EF4-FFF2-40B4-BE49-F238E27FC236}">
              <a16:creationId xmlns:a16="http://schemas.microsoft.com/office/drawing/2014/main" id="{D70F09CD-66D1-4631-ACBA-0C1C98A566F9}"/>
            </a:ext>
          </a:extLst>
        </xdr:cNvPr>
        <xdr:cNvSpPr txBox="1"/>
      </xdr:nvSpPr>
      <xdr:spPr>
        <a:xfrm>
          <a:off x="6737427" y="1477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23837</xdr:rowOff>
    </xdr:from>
    <xdr:ext cx="469744" cy="259045"/>
    <xdr:sp macro="" textlink="">
      <xdr:nvSpPr>
        <xdr:cNvPr id="368" name="n_1mainValue【公営住宅】&#10;一人当たり面積">
          <a:extLst>
            <a:ext uri="{FF2B5EF4-FFF2-40B4-BE49-F238E27FC236}">
              <a16:creationId xmlns:a16="http://schemas.microsoft.com/office/drawing/2014/main" id="{46AF538D-3C2D-487F-BF65-77E34A568842}"/>
            </a:ext>
          </a:extLst>
        </xdr:cNvPr>
        <xdr:cNvSpPr txBox="1"/>
      </xdr:nvSpPr>
      <xdr:spPr>
        <a:xfrm>
          <a:off x="9391727" y="1476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49785</xdr:rowOff>
    </xdr:from>
    <xdr:ext cx="469744" cy="259045"/>
    <xdr:sp macro="" textlink="">
      <xdr:nvSpPr>
        <xdr:cNvPr id="369" name="n_2mainValue【公営住宅】&#10;一人当たり面積">
          <a:extLst>
            <a:ext uri="{FF2B5EF4-FFF2-40B4-BE49-F238E27FC236}">
              <a16:creationId xmlns:a16="http://schemas.microsoft.com/office/drawing/2014/main" id="{7471DF28-60DC-40CA-9BA7-4CAA63608221}"/>
            </a:ext>
          </a:extLst>
        </xdr:cNvPr>
        <xdr:cNvSpPr txBox="1"/>
      </xdr:nvSpPr>
      <xdr:spPr>
        <a:xfrm>
          <a:off x="8515427" y="1445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26077</xdr:rowOff>
    </xdr:from>
    <xdr:ext cx="469744" cy="259045"/>
    <xdr:sp macro="" textlink="">
      <xdr:nvSpPr>
        <xdr:cNvPr id="370" name="n_3mainValue【公営住宅】&#10;一人当たり面積">
          <a:extLst>
            <a:ext uri="{FF2B5EF4-FFF2-40B4-BE49-F238E27FC236}">
              <a16:creationId xmlns:a16="http://schemas.microsoft.com/office/drawing/2014/main" id="{7447C03C-2607-4020-8AC6-ED634ADC811C}"/>
            </a:ext>
          </a:extLst>
        </xdr:cNvPr>
        <xdr:cNvSpPr txBox="1"/>
      </xdr:nvSpPr>
      <xdr:spPr>
        <a:xfrm>
          <a:off x="76264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52347</xdr:rowOff>
    </xdr:from>
    <xdr:ext cx="469744" cy="259045"/>
    <xdr:sp macro="" textlink="">
      <xdr:nvSpPr>
        <xdr:cNvPr id="371" name="n_4mainValue【公営住宅】&#10;一人当たり面積">
          <a:extLst>
            <a:ext uri="{FF2B5EF4-FFF2-40B4-BE49-F238E27FC236}">
              <a16:creationId xmlns:a16="http://schemas.microsoft.com/office/drawing/2014/main" id="{279088C7-F7F1-4E96-9088-B1252E51A781}"/>
            </a:ext>
          </a:extLst>
        </xdr:cNvPr>
        <xdr:cNvSpPr txBox="1"/>
      </xdr:nvSpPr>
      <xdr:spPr>
        <a:xfrm>
          <a:off x="6737427" y="1445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2B0D4FC3-3005-49D2-B529-C4F516F8F6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6716AD39-9801-45FF-919B-FC361133AF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8F18F2C6-6FC9-4CBA-A370-AFB5357884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1760FE47-1F10-40FC-A3C5-410DA8486D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897C213F-F180-46D9-9E38-38C0C16ED1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1024D4B4-3445-42F7-B0B4-2DBAD36015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7F7FEC7-6F3D-4BE9-A1D5-EDD090AC55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FC26C350-1080-421D-8647-2F90A21556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F11CA96-87BB-4F0D-B989-AAA9DB8F9B2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40CA2082-ECCB-420B-9FAE-CD89FF0A347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EDA2671B-BCAC-4A1A-A5B5-CFB1FEF7BED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A33DC7A4-4D2D-449A-A6C2-5461DA34F47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F5179BEC-AC38-4887-AC53-D8A02F43EDC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F3840EEF-ABB2-409F-B6F9-826DE2B69BA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8A0C9552-11D3-4879-A6AE-74B797737AB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681923E7-4D2E-4395-9048-986087311CC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5048B588-AD6C-4607-9D71-8ACDB84C4CB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A8B5022D-531E-44F9-9367-4BF0BE452D0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D6BEC4-191A-4258-A767-5513A0B1FDE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3EE4102A-4154-4D2B-A6B7-1FEC4D0BFFF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D0FD7343-6DC6-4E2D-B79C-A42A7254F51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1B081F59-7FB5-409B-9308-27604FF5ED2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53161B21-76C2-43E0-828F-265AAAC993C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54C9AD58-324E-403B-AE54-ED5C5FCB227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A1C4127D-F9AC-42AD-B641-F27C7D0E87F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C1F7A089-10B7-4F81-AE2E-CA2EC155F04B}"/>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8ECF83B4-992E-4D57-B5A3-ED447D664F4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BA10BE99-2E14-4817-9D85-210635D22CF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B2DDBFAA-ED35-4C98-B8FD-233CCA2C6523}"/>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40E44037-2CF0-4970-A86B-1BD911B7086A}"/>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6D9AF2C3-51CF-4A0A-83D1-A99B42AE895C}"/>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F37EF9EF-4071-4111-B52C-80965C27E513}"/>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717B75CD-D29D-4A28-88FE-6A4BAF1B1FF3}"/>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F2585D42-6F26-47C9-B627-E3778A392897}"/>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0442CE71-2037-4AF7-9130-BE1A69600F34}"/>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115207</xdr:rowOff>
    </xdr:from>
    <xdr:to>
      <xdr:col>6</xdr:col>
      <xdr:colOff>38100</xdr:colOff>
      <xdr:row>104</xdr:row>
      <xdr:rowOff>45357</xdr:rowOff>
    </xdr:to>
    <xdr:sp macro="" textlink="">
      <xdr:nvSpPr>
        <xdr:cNvPr id="407" name="フローチャート: 判断 406">
          <a:extLst>
            <a:ext uri="{FF2B5EF4-FFF2-40B4-BE49-F238E27FC236}">
              <a16:creationId xmlns:a16="http://schemas.microsoft.com/office/drawing/2014/main" id="{10A2E343-6BBA-4BCA-A2C7-A58EBC70B3A7}"/>
            </a:ext>
          </a:extLst>
        </xdr:cNvPr>
        <xdr:cNvSpPr/>
      </xdr:nvSpPr>
      <xdr:spPr>
        <a:xfrm>
          <a:off x="1079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74D8B61-0AA7-48C1-94F3-AA68A3FB3E3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BF30B9E-6ED2-4E5C-BE7C-173EB72DDA0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D452B5D-4E0B-41FB-AC7A-8A43E19F19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B89BA37-BB9B-4BBD-966F-0BA2AE10954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9A03516-8850-492C-A34D-B547DD4E002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53158</xdr:rowOff>
    </xdr:from>
    <xdr:to>
      <xdr:col>24</xdr:col>
      <xdr:colOff>114300</xdr:colOff>
      <xdr:row>104</xdr:row>
      <xdr:rowOff>154758</xdr:rowOff>
    </xdr:to>
    <xdr:sp macro="" textlink="">
      <xdr:nvSpPr>
        <xdr:cNvPr id="413" name="楕円 412">
          <a:extLst>
            <a:ext uri="{FF2B5EF4-FFF2-40B4-BE49-F238E27FC236}">
              <a16:creationId xmlns:a16="http://schemas.microsoft.com/office/drawing/2014/main" id="{715B281C-0C0C-4272-90EF-B4D9133203DA}"/>
            </a:ext>
          </a:extLst>
        </xdr:cNvPr>
        <xdr:cNvSpPr/>
      </xdr:nvSpPr>
      <xdr:spPr>
        <a:xfrm>
          <a:off x="4584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76035</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DDD95C9D-8EC4-466D-AE42-186332131D6E}"/>
            </a:ext>
          </a:extLst>
        </xdr:cNvPr>
        <xdr:cNvSpPr txBox="1"/>
      </xdr:nvSpPr>
      <xdr:spPr>
        <a:xfrm>
          <a:off x="4673600" y="1773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22134</xdr:rowOff>
    </xdr:from>
    <xdr:to>
      <xdr:col>20</xdr:col>
      <xdr:colOff>38100</xdr:colOff>
      <xdr:row>104</xdr:row>
      <xdr:rowOff>123734</xdr:rowOff>
    </xdr:to>
    <xdr:sp macro="" textlink="">
      <xdr:nvSpPr>
        <xdr:cNvPr id="415" name="楕円 414">
          <a:extLst>
            <a:ext uri="{FF2B5EF4-FFF2-40B4-BE49-F238E27FC236}">
              <a16:creationId xmlns:a16="http://schemas.microsoft.com/office/drawing/2014/main" id="{040DE653-EBC2-476C-AE9D-98528B0C5C04}"/>
            </a:ext>
          </a:extLst>
        </xdr:cNvPr>
        <xdr:cNvSpPr/>
      </xdr:nvSpPr>
      <xdr:spPr>
        <a:xfrm>
          <a:off x="3746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72934</xdr:rowOff>
    </xdr:from>
    <xdr:to>
      <xdr:col>24</xdr:col>
      <xdr:colOff>63500</xdr:colOff>
      <xdr:row>104</xdr:row>
      <xdr:rowOff>103958</xdr:rowOff>
    </xdr:to>
    <xdr:cxnSp macro="">
      <xdr:nvCxnSpPr>
        <xdr:cNvPr id="416" name="直線コネクタ 415">
          <a:extLst>
            <a:ext uri="{FF2B5EF4-FFF2-40B4-BE49-F238E27FC236}">
              <a16:creationId xmlns:a16="http://schemas.microsoft.com/office/drawing/2014/main" id="{FC7907B2-74F0-49E0-B4B1-E0785409886E}"/>
            </a:ext>
          </a:extLst>
        </xdr:cNvPr>
        <xdr:cNvCxnSpPr/>
      </xdr:nvCxnSpPr>
      <xdr:spPr>
        <a:xfrm>
          <a:off x="3797300" y="1790373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417" name="楕円 416">
          <a:extLst>
            <a:ext uri="{FF2B5EF4-FFF2-40B4-BE49-F238E27FC236}">
              <a16:creationId xmlns:a16="http://schemas.microsoft.com/office/drawing/2014/main" id="{1A8EA7E9-5F19-4E7B-A977-2DC7E2870FB9}"/>
            </a:ext>
          </a:extLst>
        </xdr:cNvPr>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72934</xdr:rowOff>
    </xdr:to>
    <xdr:cxnSp macro="">
      <xdr:nvCxnSpPr>
        <xdr:cNvPr id="418" name="直線コネクタ 417">
          <a:extLst>
            <a:ext uri="{FF2B5EF4-FFF2-40B4-BE49-F238E27FC236}">
              <a16:creationId xmlns:a16="http://schemas.microsoft.com/office/drawing/2014/main" id="{53611CEF-2A90-4ED1-8A3C-641CC13C488B}"/>
            </a:ext>
          </a:extLst>
        </xdr:cNvPr>
        <xdr:cNvCxnSpPr/>
      </xdr:nvCxnSpPr>
      <xdr:spPr>
        <a:xfrm>
          <a:off x="2908300" y="1787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146231</xdr:rowOff>
    </xdr:from>
    <xdr:to>
      <xdr:col>10</xdr:col>
      <xdr:colOff>165100</xdr:colOff>
      <xdr:row>104</xdr:row>
      <xdr:rowOff>76381</xdr:rowOff>
    </xdr:to>
    <xdr:sp macro="" textlink="">
      <xdr:nvSpPr>
        <xdr:cNvPr id="419" name="楕円 418">
          <a:extLst>
            <a:ext uri="{FF2B5EF4-FFF2-40B4-BE49-F238E27FC236}">
              <a16:creationId xmlns:a16="http://schemas.microsoft.com/office/drawing/2014/main" id="{7DFF20CA-4049-4EAF-AEDD-64AAD3FBB9A2}"/>
            </a:ext>
          </a:extLst>
        </xdr:cNvPr>
        <xdr:cNvSpPr/>
      </xdr:nvSpPr>
      <xdr:spPr>
        <a:xfrm>
          <a:off x="1968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25581</xdr:rowOff>
    </xdr:from>
    <xdr:to>
      <xdr:col>15</xdr:col>
      <xdr:colOff>50800</xdr:colOff>
      <xdr:row>104</xdr:row>
      <xdr:rowOff>46808</xdr:rowOff>
    </xdr:to>
    <xdr:cxnSp macro="">
      <xdr:nvCxnSpPr>
        <xdr:cNvPr id="420" name="直線コネクタ 419">
          <a:extLst>
            <a:ext uri="{FF2B5EF4-FFF2-40B4-BE49-F238E27FC236}">
              <a16:creationId xmlns:a16="http://schemas.microsoft.com/office/drawing/2014/main" id="{B1CAC019-5CE8-445B-A925-9DC6339642CE}"/>
            </a:ext>
          </a:extLst>
        </xdr:cNvPr>
        <xdr:cNvCxnSpPr/>
      </xdr:nvCxnSpPr>
      <xdr:spPr>
        <a:xfrm>
          <a:off x="2019300" y="1785638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21" name="楕円 420">
          <a:extLst>
            <a:ext uri="{FF2B5EF4-FFF2-40B4-BE49-F238E27FC236}">
              <a16:creationId xmlns:a16="http://schemas.microsoft.com/office/drawing/2014/main" id="{726AD187-773C-442B-91C6-0E1F1C609341}"/>
            </a:ext>
          </a:extLst>
        </xdr:cNvPr>
        <xdr:cNvSpPr/>
      </xdr:nvSpPr>
      <xdr:spPr>
        <a:xfrm>
          <a:off x="1079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xdr:rowOff>
    </xdr:from>
    <xdr:to>
      <xdr:col>10</xdr:col>
      <xdr:colOff>114300</xdr:colOff>
      <xdr:row>104</xdr:row>
      <xdr:rowOff>25581</xdr:rowOff>
    </xdr:to>
    <xdr:cxnSp macro="">
      <xdr:nvCxnSpPr>
        <xdr:cNvPr id="422" name="直線コネクタ 421">
          <a:extLst>
            <a:ext uri="{FF2B5EF4-FFF2-40B4-BE49-F238E27FC236}">
              <a16:creationId xmlns:a16="http://schemas.microsoft.com/office/drawing/2014/main" id="{07A8BB8F-A2E0-48F8-AB76-8C000D5E1A23}"/>
            </a:ext>
          </a:extLst>
        </xdr:cNvPr>
        <xdr:cNvCxnSpPr/>
      </xdr:nvCxnSpPr>
      <xdr:spPr>
        <a:xfrm>
          <a:off x="1130300" y="178318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a:extLst>
            <a:ext uri="{FF2B5EF4-FFF2-40B4-BE49-F238E27FC236}">
              <a16:creationId xmlns:a16="http://schemas.microsoft.com/office/drawing/2014/main" id="{D6C07856-A9C6-4B50-ACD7-3BA1DE90C46B}"/>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a:extLst>
            <a:ext uri="{FF2B5EF4-FFF2-40B4-BE49-F238E27FC236}">
              <a16:creationId xmlns:a16="http://schemas.microsoft.com/office/drawing/2014/main" id="{9A9BCC26-35A1-4899-86B2-F934DEFEF57E}"/>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a:extLst>
            <a:ext uri="{FF2B5EF4-FFF2-40B4-BE49-F238E27FC236}">
              <a16:creationId xmlns:a16="http://schemas.microsoft.com/office/drawing/2014/main" id="{03DEB1EE-A59F-4290-A847-558F2329EB27}"/>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61884</xdr:rowOff>
    </xdr:from>
    <xdr:ext cx="405111" cy="259045"/>
    <xdr:sp macro="" textlink="">
      <xdr:nvSpPr>
        <xdr:cNvPr id="426" name="n_4aveValue【港湾・漁港】&#10;有形固定資産減価償却率">
          <a:extLst>
            <a:ext uri="{FF2B5EF4-FFF2-40B4-BE49-F238E27FC236}">
              <a16:creationId xmlns:a16="http://schemas.microsoft.com/office/drawing/2014/main" id="{8873DF8A-1AC4-4498-A206-11A839A754EF}"/>
            </a:ext>
          </a:extLst>
        </xdr:cNvPr>
        <xdr:cNvSpPr txBox="1"/>
      </xdr:nvSpPr>
      <xdr:spPr>
        <a:xfrm>
          <a:off x="927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140261</xdr:rowOff>
    </xdr:from>
    <xdr:ext cx="405111" cy="259045"/>
    <xdr:sp macro="" textlink="">
      <xdr:nvSpPr>
        <xdr:cNvPr id="427" name="n_1mainValue【港湾・漁港】&#10;有形固定資産減価償却率">
          <a:extLst>
            <a:ext uri="{FF2B5EF4-FFF2-40B4-BE49-F238E27FC236}">
              <a16:creationId xmlns:a16="http://schemas.microsoft.com/office/drawing/2014/main" id="{72BB72D4-4ECC-4C2E-AC59-F0FDD41362BB}"/>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428" name="n_2mainValue【港湾・漁港】&#10;有形固定資産減価償却率">
          <a:extLst>
            <a:ext uri="{FF2B5EF4-FFF2-40B4-BE49-F238E27FC236}">
              <a16:creationId xmlns:a16="http://schemas.microsoft.com/office/drawing/2014/main" id="{EE4DB129-58FC-4931-94C1-452C4FEEE514}"/>
            </a:ext>
          </a:extLst>
        </xdr:cNvPr>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92908</xdr:rowOff>
    </xdr:from>
    <xdr:ext cx="405111" cy="259045"/>
    <xdr:sp macro="" textlink="">
      <xdr:nvSpPr>
        <xdr:cNvPr id="429" name="n_3mainValue【港湾・漁港】&#10;有形固定資産減価償却率">
          <a:extLst>
            <a:ext uri="{FF2B5EF4-FFF2-40B4-BE49-F238E27FC236}">
              <a16:creationId xmlns:a16="http://schemas.microsoft.com/office/drawing/2014/main" id="{0212A7B7-A969-49D3-8119-53C0586467F2}"/>
            </a:ext>
          </a:extLst>
        </xdr:cNvPr>
        <xdr:cNvSpPr txBox="1"/>
      </xdr:nvSpPr>
      <xdr:spPr>
        <a:xfrm>
          <a:off x="1816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43015</xdr:rowOff>
    </xdr:from>
    <xdr:ext cx="405111" cy="259045"/>
    <xdr:sp macro="" textlink="">
      <xdr:nvSpPr>
        <xdr:cNvPr id="430" name="n_4mainValue【港湾・漁港】&#10;有形固定資産減価償却率">
          <a:extLst>
            <a:ext uri="{FF2B5EF4-FFF2-40B4-BE49-F238E27FC236}">
              <a16:creationId xmlns:a16="http://schemas.microsoft.com/office/drawing/2014/main" id="{286D5410-6921-4549-8800-41950E5FDA90}"/>
            </a:ext>
          </a:extLst>
        </xdr:cNvPr>
        <xdr:cNvSpPr txBox="1"/>
      </xdr:nvSpPr>
      <xdr:spPr>
        <a:xfrm>
          <a:off x="927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71DED1FA-21CC-48B5-8809-2AA28959C0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A6F1B915-3426-4CF2-A9DF-89B9706257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77B20B3F-B8CB-442A-8F01-44F45C688CD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D99D21F5-6E21-4CDD-90BF-2B4734F8A8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1FF3D6E5-0C93-4E4E-AD83-B555DE9B3F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FE3757D4-A52D-4903-A864-5ABD86322A4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5C31E322-23AD-4E75-8EB0-BFCAB4590B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709BC3BD-D0FC-441A-A7C1-3049675B2FA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38F78C89-5273-4181-990C-B9C249DC29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13616CF5-8AEB-4590-A031-8C811775F20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4C0A58D0-7040-4F56-B55E-F023C8A6A16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CAAD0284-13DB-4473-A8EE-C7B172B188F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5F8123F9-A4F7-4CA5-B95D-BF677DA15CF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5C44300C-D151-42A9-918C-8CF4EBBBBD9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03084979-16B7-415F-9C64-48C6DC9DE45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EA089101-06CD-4A8E-B416-D1339CA26256}"/>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3DD696C9-7F2D-4ED1-A29C-0A5195B3251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36AA345A-C9DD-41B3-8049-7AA6E1B4CE2F}"/>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D872EE54-D30B-4E17-A02A-467C1866F66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2853B384-1AE4-4A4B-B7EF-B8C0EA7FEA4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78FC934E-8A83-4F01-83A1-6D127A171CB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F1294880-386D-4DB8-B06E-13C465379C8B}"/>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7921F18C-8B67-4729-B692-324507E0CA5D}"/>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ADC16D20-AC11-4FDC-B44D-5ED20AD0C40D}"/>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411BB83-AE2D-4189-A3AF-B7AB7DA9AFCB}"/>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2B8290DB-7BB8-40D7-A7AA-9FA80F6F87C1}"/>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86BD93A0-169F-4C65-9889-E01DA5D7853F}"/>
            </a:ext>
          </a:extLst>
        </xdr:cNvPr>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C0846116-A4F9-46E2-9D71-F070BE79D687}"/>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7B952862-6699-43BA-A471-528488DAF7BB}"/>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3D0A0E24-5ED0-48C9-A5C8-D238F9DF8A11}"/>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87F53545-7962-4739-B35D-00F6070E9D79}"/>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100200</xdr:rowOff>
    </xdr:from>
    <xdr:to>
      <xdr:col>36</xdr:col>
      <xdr:colOff>165100</xdr:colOff>
      <xdr:row>108</xdr:row>
      <xdr:rowOff>30350</xdr:rowOff>
    </xdr:to>
    <xdr:sp macro="" textlink="">
      <xdr:nvSpPr>
        <xdr:cNvPr id="462" name="フローチャート: 判断 461">
          <a:extLst>
            <a:ext uri="{FF2B5EF4-FFF2-40B4-BE49-F238E27FC236}">
              <a16:creationId xmlns:a16="http://schemas.microsoft.com/office/drawing/2014/main" id="{E3FD2923-51B3-436D-97C5-43599A624E80}"/>
            </a:ext>
          </a:extLst>
        </xdr:cNvPr>
        <xdr:cNvSpPr/>
      </xdr:nvSpPr>
      <xdr:spPr>
        <a:xfrm>
          <a:off x="6921500" y="1844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372B95FE-AA2E-4DB7-92A5-5F0AB282D64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E957C8F8-77D3-443D-9D78-D3FFBC083B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78DEA78-3F15-4B17-8E86-E1A41A78A5D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46A8E10-F848-429E-B307-D3B47BF72AE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707F51C-D624-47B4-AD66-8CD4337FFA5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162032</xdr:rowOff>
    </xdr:from>
    <xdr:to>
      <xdr:col>55</xdr:col>
      <xdr:colOff>50800</xdr:colOff>
      <xdr:row>107</xdr:row>
      <xdr:rowOff>92182</xdr:rowOff>
    </xdr:to>
    <xdr:sp macro="" textlink="">
      <xdr:nvSpPr>
        <xdr:cNvPr id="468" name="楕円 467">
          <a:extLst>
            <a:ext uri="{FF2B5EF4-FFF2-40B4-BE49-F238E27FC236}">
              <a16:creationId xmlns:a16="http://schemas.microsoft.com/office/drawing/2014/main" id="{C2051FF3-755B-4F59-BDD8-EADF1722C3EF}"/>
            </a:ext>
          </a:extLst>
        </xdr:cNvPr>
        <xdr:cNvSpPr/>
      </xdr:nvSpPr>
      <xdr:spPr>
        <a:xfrm>
          <a:off x="10426700" y="183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13459</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218D0E6C-56E6-499D-B0E1-2DB410A27684}"/>
            </a:ext>
          </a:extLst>
        </xdr:cNvPr>
        <xdr:cNvSpPr txBox="1"/>
      </xdr:nvSpPr>
      <xdr:spPr>
        <a:xfrm>
          <a:off x="10515600" y="181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165926</xdr:rowOff>
    </xdr:from>
    <xdr:to>
      <xdr:col>50</xdr:col>
      <xdr:colOff>165100</xdr:colOff>
      <xdr:row>107</xdr:row>
      <xdr:rowOff>96076</xdr:rowOff>
    </xdr:to>
    <xdr:sp macro="" textlink="">
      <xdr:nvSpPr>
        <xdr:cNvPr id="470" name="楕円 469">
          <a:extLst>
            <a:ext uri="{FF2B5EF4-FFF2-40B4-BE49-F238E27FC236}">
              <a16:creationId xmlns:a16="http://schemas.microsoft.com/office/drawing/2014/main" id="{32C7BD7F-F87D-4779-9E12-76F8828DC152}"/>
            </a:ext>
          </a:extLst>
        </xdr:cNvPr>
        <xdr:cNvSpPr/>
      </xdr:nvSpPr>
      <xdr:spPr>
        <a:xfrm>
          <a:off x="9588500" y="183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41382</xdr:rowOff>
    </xdr:from>
    <xdr:to>
      <xdr:col>55</xdr:col>
      <xdr:colOff>0</xdr:colOff>
      <xdr:row>107</xdr:row>
      <xdr:rowOff>45276</xdr:rowOff>
    </xdr:to>
    <xdr:cxnSp macro="">
      <xdr:nvCxnSpPr>
        <xdr:cNvPr id="471" name="直線コネクタ 470">
          <a:extLst>
            <a:ext uri="{FF2B5EF4-FFF2-40B4-BE49-F238E27FC236}">
              <a16:creationId xmlns:a16="http://schemas.microsoft.com/office/drawing/2014/main" id="{0F8A7C68-21EB-4E0A-893C-C5503C177513}"/>
            </a:ext>
          </a:extLst>
        </xdr:cNvPr>
        <xdr:cNvCxnSpPr/>
      </xdr:nvCxnSpPr>
      <xdr:spPr>
        <a:xfrm flipV="1">
          <a:off x="9639300" y="18386532"/>
          <a:ext cx="8382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170923</xdr:rowOff>
    </xdr:from>
    <xdr:to>
      <xdr:col>46</xdr:col>
      <xdr:colOff>38100</xdr:colOff>
      <xdr:row>107</xdr:row>
      <xdr:rowOff>101073</xdr:rowOff>
    </xdr:to>
    <xdr:sp macro="" textlink="">
      <xdr:nvSpPr>
        <xdr:cNvPr id="472" name="楕円 471">
          <a:extLst>
            <a:ext uri="{FF2B5EF4-FFF2-40B4-BE49-F238E27FC236}">
              <a16:creationId xmlns:a16="http://schemas.microsoft.com/office/drawing/2014/main" id="{058FE6E4-6710-4096-A510-3FEDC2B4A670}"/>
            </a:ext>
          </a:extLst>
        </xdr:cNvPr>
        <xdr:cNvSpPr/>
      </xdr:nvSpPr>
      <xdr:spPr>
        <a:xfrm>
          <a:off x="8699500" y="183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45276</xdr:rowOff>
    </xdr:from>
    <xdr:to>
      <xdr:col>50</xdr:col>
      <xdr:colOff>114300</xdr:colOff>
      <xdr:row>107</xdr:row>
      <xdr:rowOff>50273</xdr:rowOff>
    </xdr:to>
    <xdr:cxnSp macro="">
      <xdr:nvCxnSpPr>
        <xdr:cNvPr id="473" name="直線コネクタ 472">
          <a:extLst>
            <a:ext uri="{FF2B5EF4-FFF2-40B4-BE49-F238E27FC236}">
              <a16:creationId xmlns:a16="http://schemas.microsoft.com/office/drawing/2014/main" id="{5A8A19CB-A1E2-4C39-AC05-FF5ACF6607B0}"/>
            </a:ext>
          </a:extLst>
        </xdr:cNvPr>
        <xdr:cNvCxnSpPr/>
      </xdr:nvCxnSpPr>
      <xdr:spPr>
        <a:xfrm flipV="1">
          <a:off x="8750300" y="1839042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5496</xdr:rowOff>
    </xdr:from>
    <xdr:to>
      <xdr:col>41</xdr:col>
      <xdr:colOff>101600</xdr:colOff>
      <xdr:row>107</xdr:row>
      <xdr:rowOff>107096</xdr:rowOff>
    </xdr:to>
    <xdr:sp macro="" textlink="">
      <xdr:nvSpPr>
        <xdr:cNvPr id="474" name="楕円 473">
          <a:extLst>
            <a:ext uri="{FF2B5EF4-FFF2-40B4-BE49-F238E27FC236}">
              <a16:creationId xmlns:a16="http://schemas.microsoft.com/office/drawing/2014/main" id="{F48E9469-E7A4-483C-BB92-72886BAA962B}"/>
            </a:ext>
          </a:extLst>
        </xdr:cNvPr>
        <xdr:cNvSpPr/>
      </xdr:nvSpPr>
      <xdr:spPr>
        <a:xfrm>
          <a:off x="7810500" y="183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50273</xdr:rowOff>
    </xdr:from>
    <xdr:to>
      <xdr:col>45</xdr:col>
      <xdr:colOff>177800</xdr:colOff>
      <xdr:row>107</xdr:row>
      <xdr:rowOff>56296</xdr:rowOff>
    </xdr:to>
    <xdr:cxnSp macro="">
      <xdr:nvCxnSpPr>
        <xdr:cNvPr id="475" name="直線コネクタ 474">
          <a:extLst>
            <a:ext uri="{FF2B5EF4-FFF2-40B4-BE49-F238E27FC236}">
              <a16:creationId xmlns:a16="http://schemas.microsoft.com/office/drawing/2014/main" id="{F26D969D-1A74-4A99-B535-1CD324F5CD51}"/>
            </a:ext>
          </a:extLst>
        </xdr:cNvPr>
        <xdr:cNvCxnSpPr/>
      </xdr:nvCxnSpPr>
      <xdr:spPr>
        <a:xfrm flipV="1">
          <a:off x="7861300" y="18395423"/>
          <a:ext cx="8890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9646</xdr:rowOff>
    </xdr:from>
    <xdr:to>
      <xdr:col>36</xdr:col>
      <xdr:colOff>165100</xdr:colOff>
      <xdr:row>107</xdr:row>
      <xdr:rowOff>111246</xdr:rowOff>
    </xdr:to>
    <xdr:sp macro="" textlink="">
      <xdr:nvSpPr>
        <xdr:cNvPr id="476" name="楕円 475">
          <a:extLst>
            <a:ext uri="{FF2B5EF4-FFF2-40B4-BE49-F238E27FC236}">
              <a16:creationId xmlns:a16="http://schemas.microsoft.com/office/drawing/2014/main" id="{A98CD41A-4310-47AB-B8FB-31DB2244C97B}"/>
            </a:ext>
          </a:extLst>
        </xdr:cNvPr>
        <xdr:cNvSpPr/>
      </xdr:nvSpPr>
      <xdr:spPr>
        <a:xfrm>
          <a:off x="6921500" y="183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56296</xdr:rowOff>
    </xdr:from>
    <xdr:to>
      <xdr:col>41</xdr:col>
      <xdr:colOff>50800</xdr:colOff>
      <xdr:row>107</xdr:row>
      <xdr:rowOff>60446</xdr:rowOff>
    </xdr:to>
    <xdr:cxnSp macro="">
      <xdr:nvCxnSpPr>
        <xdr:cNvPr id="477" name="直線コネクタ 476">
          <a:extLst>
            <a:ext uri="{FF2B5EF4-FFF2-40B4-BE49-F238E27FC236}">
              <a16:creationId xmlns:a16="http://schemas.microsoft.com/office/drawing/2014/main" id="{F16790FB-1B72-4A10-82BD-596BE0591928}"/>
            </a:ext>
          </a:extLst>
        </xdr:cNvPr>
        <xdr:cNvCxnSpPr/>
      </xdr:nvCxnSpPr>
      <xdr:spPr>
        <a:xfrm flipV="1">
          <a:off x="6972300" y="18401446"/>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5399D2F6-2A25-4849-9D63-F5EB4175811F}"/>
            </a:ext>
          </a:extLst>
        </xdr:cNvPr>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FB0F0601-E17C-48AD-9F0E-2EC8E060D99E}"/>
            </a:ext>
          </a:extLst>
        </xdr:cNvPr>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2EA002E3-44BD-4D46-AB00-CEE550735C0B}"/>
            </a:ext>
          </a:extLst>
        </xdr:cNvPr>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21477</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28F6F54B-ED3C-48CC-881D-D5735CA81C95}"/>
            </a:ext>
          </a:extLst>
        </xdr:cNvPr>
        <xdr:cNvSpPr txBox="1"/>
      </xdr:nvSpPr>
      <xdr:spPr>
        <a:xfrm>
          <a:off x="6672795" y="1853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112603</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58F044F5-A0BA-4929-AB4F-8F52853048B2}"/>
            </a:ext>
          </a:extLst>
        </xdr:cNvPr>
        <xdr:cNvSpPr txBox="1"/>
      </xdr:nvSpPr>
      <xdr:spPr>
        <a:xfrm>
          <a:off x="9327095" y="181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117600</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628AE004-E598-44C1-9016-0F66E231BD6B}"/>
            </a:ext>
          </a:extLst>
        </xdr:cNvPr>
        <xdr:cNvSpPr txBox="1"/>
      </xdr:nvSpPr>
      <xdr:spPr>
        <a:xfrm>
          <a:off x="8450795" y="1811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123623</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38A7AA0C-AB0E-4E8D-9030-A954A7ED76F5}"/>
            </a:ext>
          </a:extLst>
        </xdr:cNvPr>
        <xdr:cNvSpPr txBox="1"/>
      </xdr:nvSpPr>
      <xdr:spPr>
        <a:xfrm>
          <a:off x="7561795" y="1812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127773</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451F0985-73FD-4ED5-A7AF-B35275816A39}"/>
            </a:ext>
          </a:extLst>
        </xdr:cNvPr>
        <xdr:cNvSpPr txBox="1"/>
      </xdr:nvSpPr>
      <xdr:spPr>
        <a:xfrm>
          <a:off x="6672795" y="1813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45A53B1E-7CE1-426C-84DD-134E69E655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CEB20ECB-BC71-4BF7-94D2-15D46EF639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C19AFE12-EDB2-447E-AD95-1E34D2C918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D5FC017B-EF0A-4FED-9F1E-A35010FE0F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624F54A7-95AF-493C-B598-2A9CB4334C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216B2A1F-7F4F-4480-9870-DF9184E0AB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32E6B870-6944-4385-83BB-714480A496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5F608B07-9BC1-45A0-973B-E4C6F9E81D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B7D88FEA-D6C2-4AD9-8E06-3B09A9493F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3FD65F1D-F894-465C-AF27-233089869BE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E046F6FC-2C69-4B40-A117-550CE17CD5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9F6BB96-6D90-45BE-AAAF-729BD2A5CB5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13345691-8A5D-4D62-B533-2BEE3CC9B4D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C0E73B56-5B14-4CF8-8F5D-C11561EC6B9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E67A8C49-8997-4A45-9952-B94CF58E23B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10B41E2D-46DC-43DE-BC9A-83390F8948D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7F6ADF10-1142-4AD6-AB28-CC5DD4DAFDA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A1BD14CC-9792-45E2-B3C0-3DF74F87C2B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0393F8D5-2646-47DC-9E60-2A9B0B5B2B4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1FE8EA0F-66EC-40AA-AFB3-29E31056A1C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1AF94F3F-E6D1-4A28-946B-3E399F4FE9E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EA7C0DF9-97AE-4030-A7A8-B5F60B8579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6D2A0637-4982-4304-B3D3-C066ABA233F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BBA40C04-0A43-4D75-B076-577C6B2284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id="{DFAB72D1-ABBB-4845-AEE2-A0CFE277257C}"/>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9D205E53-E101-4253-93AB-305676D3C25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id="{6A6AC7E4-FD6A-4EFF-A9C9-AE45A4FE8E0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BEAB9BE-556F-44E2-B823-C50F869F62BB}"/>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a:extLst>
            <a:ext uri="{FF2B5EF4-FFF2-40B4-BE49-F238E27FC236}">
              <a16:creationId xmlns:a16="http://schemas.microsoft.com/office/drawing/2014/main" id="{14DD3B8A-9FC9-4E64-8763-AA823B5C429E}"/>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4587548F-6F04-4E40-844F-5B9B9DB42068}"/>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a:extLst>
            <a:ext uri="{FF2B5EF4-FFF2-40B4-BE49-F238E27FC236}">
              <a16:creationId xmlns:a16="http://schemas.microsoft.com/office/drawing/2014/main" id="{D8F81171-1544-4879-BD3A-B5A14B944582}"/>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a:extLst>
            <a:ext uri="{FF2B5EF4-FFF2-40B4-BE49-F238E27FC236}">
              <a16:creationId xmlns:a16="http://schemas.microsoft.com/office/drawing/2014/main" id="{EB93AC98-B93D-4B27-983C-8D7D938C5829}"/>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a:extLst>
            <a:ext uri="{FF2B5EF4-FFF2-40B4-BE49-F238E27FC236}">
              <a16:creationId xmlns:a16="http://schemas.microsoft.com/office/drawing/2014/main" id="{4C87F571-F246-4334-9790-D1E5C5965F3F}"/>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id="{E88A250D-758F-4095-9643-09ED6FFD989B}"/>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0" name="フローチャート: 判断 519">
          <a:extLst>
            <a:ext uri="{FF2B5EF4-FFF2-40B4-BE49-F238E27FC236}">
              <a16:creationId xmlns:a16="http://schemas.microsoft.com/office/drawing/2014/main" id="{C807413C-03AB-4FAF-82A3-A9FD7CD36078}"/>
            </a:ext>
          </a:extLst>
        </xdr:cNvPr>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D5A9262B-1C73-4126-A925-DEB3703A98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BEDB8D6C-9720-4DF2-8D1B-8D5A1E4B77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EB305A8C-3177-45F2-A315-3F2E486B09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17216B4-F291-4844-AD22-9B60DB5072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D211BD6-CA34-41B6-B365-3B401A55B1E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526" name="楕円 525">
          <a:extLst>
            <a:ext uri="{FF2B5EF4-FFF2-40B4-BE49-F238E27FC236}">
              <a16:creationId xmlns:a16="http://schemas.microsoft.com/office/drawing/2014/main" id="{BBDC9955-6D2A-4763-B9C1-7B354ABAB170}"/>
            </a:ext>
          </a:extLst>
        </xdr:cNvPr>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6C1BF2F0-0B11-438C-848B-8D0A138CC131}"/>
            </a:ext>
          </a:extLst>
        </xdr:cNvPr>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528" name="楕円 527">
          <a:extLst>
            <a:ext uri="{FF2B5EF4-FFF2-40B4-BE49-F238E27FC236}">
              <a16:creationId xmlns:a16="http://schemas.microsoft.com/office/drawing/2014/main" id="{8D3CEB78-AF8B-4B3D-9A62-1C982712DEEB}"/>
            </a:ext>
          </a:extLst>
        </xdr:cNvPr>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62865</xdr:rowOff>
    </xdr:from>
    <xdr:to>
      <xdr:col>85</xdr:col>
      <xdr:colOff>127000</xdr:colOff>
      <xdr:row>38</xdr:row>
      <xdr:rowOff>100965</xdr:rowOff>
    </xdr:to>
    <xdr:cxnSp macro="">
      <xdr:nvCxnSpPr>
        <xdr:cNvPr id="529" name="直線コネクタ 528">
          <a:extLst>
            <a:ext uri="{FF2B5EF4-FFF2-40B4-BE49-F238E27FC236}">
              <a16:creationId xmlns:a16="http://schemas.microsoft.com/office/drawing/2014/main" id="{E3537265-2CD9-45EA-A9B0-0D079D631E7B}"/>
            </a:ext>
          </a:extLst>
        </xdr:cNvPr>
        <xdr:cNvCxnSpPr/>
      </xdr:nvCxnSpPr>
      <xdr:spPr>
        <a:xfrm>
          <a:off x="15481300" y="65779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147320</xdr:rowOff>
    </xdr:from>
    <xdr:to>
      <xdr:col>76</xdr:col>
      <xdr:colOff>165100</xdr:colOff>
      <xdr:row>38</xdr:row>
      <xdr:rowOff>77470</xdr:rowOff>
    </xdr:to>
    <xdr:sp macro="" textlink="">
      <xdr:nvSpPr>
        <xdr:cNvPr id="530" name="楕円 529">
          <a:extLst>
            <a:ext uri="{FF2B5EF4-FFF2-40B4-BE49-F238E27FC236}">
              <a16:creationId xmlns:a16="http://schemas.microsoft.com/office/drawing/2014/main" id="{DA3DC12D-90CA-4FCA-A02B-9F72CA245785}"/>
            </a:ext>
          </a:extLst>
        </xdr:cNvPr>
        <xdr:cNvSpPr/>
      </xdr:nvSpPr>
      <xdr:spPr>
        <a:xfrm>
          <a:off x="1454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62865</xdr:rowOff>
    </xdr:to>
    <xdr:cxnSp macro="">
      <xdr:nvCxnSpPr>
        <xdr:cNvPr id="531" name="直線コネクタ 530">
          <a:extLst>
            <a:ext uri="{FF2B5EF4-FFF2-40B4-BE49-F238E27FC236}">
              <a16:creationId xmlns:a16="http://schemas.microsoft.com/office/drawing/2014/main" id="{C55B8BE3-5BBF-497E-8E46-3F34BCA1880B}"/>
            </a:ext>
          </a:extLst>
        </xdr:cNvPr>
        <xdr:cNvCxnSpPr/>
      </xdr:nvCxnSpPr>
      <xdr:spPr>
        <a:xfrm>
          <a:off x="14592300" y="6541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532" name="楕円 531">
          <a:extLst>
            <a:ext uri="{FF2B5EF4-FFF2-40B4-BE49-F238E27FC236}">
              <a16:creationId xmlns:a16="http://schemas.microsoft.com/office/drawing/2014/main" id="{99FD5AB9-C406-4281-A22C-5AF74AADD69F}"/>
            </a:ext>
          </a:extLst>
        </xdr:cNvPr>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160020</xdr:rowOff>
    </xdr:from>
    <xdr:to>
      <xdr:col>76</xdr:col>
      <xdr:colOff>114300</xdr:colOff>
      <xdr:row>38</xdr:row>
      <xdr:rowOff>26670</xdr:rowOff>
    </xdr:to>
    <xdr:cxnSp macro="">
      <xdr:nvCxnSpPr>
        <xdr:cNvPr id="533" name="直線コネクタ 532">
          <a:extLst>
            <a:ext uri="{FF2B5EF4-FFF2-40B4-BE49-F238E27FC236}">
              <a16:creationId xmlns:a16="http://schemas.microsoft.com/office/drawing/2014/main" id="{D3821E88-1245-4035-9AA4-7E022C70A9A7}"/>
            </a:ext>
          </a:extLst>
        </xdr:cNvPr>
        <xdr:cNvCxnSpPr/>
      </xdr:nvCxnSpPr>
      <xdr:spPr>
        <a:xfrm>
          <a:off x="13703300" y="650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534" name="楕円 533">
          <a:extLst>
            <a:ext uri="{FF2B5EF4-FFF2-40B4-BE49-F238E27FC236}">
              <a16:creationId xmlns:a16="http://schemas.microsoft.com/office/drawing/2014/main" id="{6A898F27-C054-4BA4-A995-381288339391}"/>
            </a:ext>
          </a:extLst>
        </xdr:cNvPr>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160020</xdr:rowOff>
    </xdr:to>
    <xdr:cxnSp macro="">
      <xdr:nvCxnSpPr>
        <xdr:cNvPr id="535" name="直線コネクタ 534">
          <a:extLst>
            <a:ext uri="{FF2B5EF4-FFF2-40B4-BE49-F238E27FC236}">
              <a16:creationId xmlns:a16="http://schemas.microsoft.com/office/drawing/2014/main" id="{68A664A6-1DF6-43F4-871D-A6173450AC6B}"/>
            </a:ext>
          </a:extLst>
        </xdr:cNvPr>
        <xdr:cNvCxnSpPr/>
      </xdr:nvCxnSpPr>
      <xdr:spPr>
        <a:xfrm>
          <a:off x="12814300" y="64636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3559600-93FF-4C2C-9EDC-8BBA5952579E}"/>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203B790C-C7A7-4E5F-8045-DE6723B5C088}"/>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9C0ACFE7-56E7-469D-B940-9674B91DBAD8}"/>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810C8A4A-7314-46AB-B5E5-9B09033EFE03}"/>
            </a:ext>
          </a:extLst>
        </xdr:cNvPr>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8D44C36A-5F0C-4062-8C28-E676DB68F565}"/>
            </a:ext>
          </a:extLst>
        </xdr:cNvPr>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68597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98ECDE72-68EA-4BE6-8192-F970C8668088}"/>
            </a:ext>
          </a:extLst>
        </xdr:cNvPr>
        <xdr:cNvSpPr txBox="1"/>
      </xdr:nvSpPr>
      <xdr:spPr>
        <a:xfrm>
          <a:off x="14389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30497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720427C5-23D8-4172-BF3F-004CC450B607}"/>
            </a:ext>
          </a:extLst>
        </xdr:cNvPr>
        <xdr:cNvSpPr txBox="1"/>
      </xdr:nvSpPr>
      <xdr:spPr>
        <a:xfrm>
          <a:off x="13500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7F951316-4F1B-4F37-B283-1D7A6491F6CD}"/>
            </a:ext>
          </a:extLst>
        </xdr:cNvPr>
        <xdr:cNvSpPr txBox="1"/>
      </xdr:nvSpPr>
      <xdr:spPr>
        <a:xfrm>
          <a:off x="12611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AC5AF893-5506-4766-BAF4-63C9B2AD02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C1C8A170-4003-49DD-BC36-078CF8953B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DCA0F81-5EEF-4A8B-843C-1C0FA048C2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6BAAAB06-61C4-4FB6-8A17-3453E1AD3A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30A0DE64-B11B-4289-84B5-E2E7A4CFC8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FDA54C9B-08A6-4FC7-ADC0-D381F7FADF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6A32E17E-4BD7-4F25-8FAF-D4F1CD674B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704027E2-6B91-48DD-9BB0-7673CB04C7A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A87F419-6090-4D7D-8151-2E4C32E2F7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FC85D3AD-2F78-425F-8843-50D233B26C4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7BEDE3FC-06A7-4D5E-947F-615FC4D37A4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B4EC504A-5995-4C93-9FE5-0F1FF5087AA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7274EE9C-7D5A-4E2C-822F-3D2AF1230B3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004BA820-99ED-46C8-87D8-DB694763E35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DADE9CC-F7B5-4C20-84C2-5C53068D8C3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E1976407-EBE9-4D0A-8E06-B425790BF93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E0CF380A-ED5D-45AC-8D8A-309EF27C769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7829FDDC-5108-4521-922F-DFF9D3D4204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31FBF6F2-4F67-444F-8968-4A392541EC8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28A3BDCD-CA51-4484-8A03-0EB85DAEC5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7C770FCD-9865-45CE-AF9E-A6676293C0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a:extLst>
            <a:ext uri="{FF2B5EF4-FFF2-40B4-BE49-F238E27FC236}">
              <a16:creationId xmlns:a16="http://schemas.microsoft.com/office/drawing/2014/main" id="{A89D126E-50D4-4ACA-8D1F-62944B936BF9}"/>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CB9BA761-0058-4082-949B-7B5B76D1D37A}"/>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a:extLst>
            <a:ext uri="{FF2B5EF4-FFF2-40B4-BE49-F238E27FC236}">
              <a16:creationId xmlns:a16="http://schemas.microsoft.com/office/drawing/2014/main" id="{C90EDADD-6409-42EF-9244-35CF3C161715}"/>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CF925C77-80A6-4558-BAF8-958BF759CFDA}"/>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a:extLst>
            <a:ext uri="{FF2B5EF4-FFF2-40B4-BE49-F238E27FC236}">
              <a16:creationId xmlns:a16="http://schemas.microsoft.com/office/drawing/2014/main" id="{CDAB2B97-DB3D-4C6E-AE39-83910B257604}"/>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BFB0F29-9696-461F-8AB8-E8FEF917FEDC}"/>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a:extLst>
            <a:ext uri="{FF2B5EF4-FFF2-40B4-BE49-F238E27FC236}">
              <a16:creationId xmlns:a16="http://schemas.microsoft.com/office/drawing/2014/main" id="{88D28A80-96C3-450D-9F2A-A0FAA1EB69EE}"/>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a:extLst>
            <a:ext uri="{FF2B5EF4-FFF2-40B4-BE49-F238E27FC236}">
              <a16:creationId xmlns:a16="http://schemas.microsoft.com/office/drawing/2014/main" id="{A5D3FFC7-8319-4A53-8C13-D589BECE55AD}"/>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a:extLst>
            <a:ext uri="{FF2B5EF4-FFF2-40B4-BE49-F238E27FC236}">
              <a16:creationId xmlns:a16="http://schemas.microsoft.com/office/drawing/2014/main" id="{915F62F4-D2E8-4038-8F98-F34FC434CC98}"/>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a:extLst>
            <a:ext uri="{FF2B5EF4-FFF2-40B4-BE49-F238E27FC236}">
              <a16:creationId xmlns:a16="http://schemas.microsoft.com/office/drawing/2014/main" id="{6F8C9F65-A8DA-4350-B39C-A03B1C1F471F}"/>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575" name="フローチャート: 判断 574">
          <a:extLst>
            <a:ext uri="{FF2B5EF4-FFF2-40B4-BE49-F238E27FC236}">
              <a16:creationId xmlns:a16="http://schemas.microsoft.com/office/drawing/2014/main" id="{FC9AE972-932C-4F80-8B61-CEC3C5D51214}"/>
            </a:ext>
          </a:extLst>
        </xdr:cNvPr>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E44BB43C-FA9C-4538-ACB4-7CBB3ACAE4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5222C038-7604-425E-867B-2C08150B2C4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C3FE5AD-11B2-4249-8A6E-4F2F85AF156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56CD4C4-A662-4E1F-8DB6-7E46F8C1B5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948B3527-2D0F-4937-A71D-EF2B30DB29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581" name="楕円 580">
          <a:extLst>
            <a:ext uri="{FF2B5EF4-FFF2-40B4-BE49-F238E27FC236}">
              <a16:creationId xmlns:a16="http://schemas.microsoft.com/office/drawing/2014/main" id="{0B0D05C0-BA88-441D-8442-574D3977C155}"/>
            </a:ext>
          </a:extLst>
        </xdr:cNvPr>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C8B53DD3-3FEC-4CDF-9DF9-67486F12DDFD}"/>
            </a:ext>
          </a:extLst>
        </xdr:cNvPr>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583" name="楕円 582">
          <a:extLst>
            <a:ext uri="{FF2B5EF4-FFF2-40B4-BE49-F238E27FC236}">
              <a16:creationId xmlns:a16="http://schemas.microsoft.com/office/drawing/2014/main" id="{01DC25B5-A127-4D7C-8D51-9EBBD9FF7238}"/>
            </a:ext>
          </a:extLst>
        </xdr:cNvPr>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584" name="直線コネクタ 583">
          <a:extLst>
            <a:ext uri="{FF2B5EF4-FFF2-40B4-BE49-F238E27FC236}">
              <a16:creationId xmlns:a16="http://schemas.microsoft.com/office/drawing/2014/main" id="{0CE0B699-69DB-4962-B993-91AABA386630}"/>
            </a:ext>
          </a:extLst>
        </xdr:cNvPr>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16256</xdr:rowOff>
    </xdr:from>
    <xdr:to>
      <xdr:col>107</xdr:col>
      <xdr:colOff>101600</xdr:colOff>
      <xdr:row>41</xdr:row>
      <xdr:rowOff>117856</xdr:rowOff>
    </xdr:to>
    <xdr:sp macro="" textlink="">
      <xdr:nvSpPr>
        <xdr:cNvPr id="585" name="楕円 584">
          <a:extLst>
            <a:ext uri="{FF2B5EF4-FFF2-40B4-BE49-F238E27FC236}">
              <a16:creationId xmlns:a16="http://schemas.microsoft.com/office/drawing/2014/main" id="{E8C236F2-BF85-47C4-821E-DDB96E327AEC}"/>
            </a:ext>
          </a:extLst>
        </xdr:cNvPr>
        <xdr:cNvSpPr/>
      </xdr:nvSpPr>
      <xdr:spPr>
        <a:xfrm>
          <a:off x="20383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67056</xdr:rowOff>
    </xdr:to>
    <xdr:cxnSp macro="">
      <xdr:nvCxnSpPr>
        <xdr:cNvPr id="586" name="直線コネクタ 585">
          <a:extLst>
            <a:ext uri="{FF2B5EF4-FFF2-40B4-BE49-F238E27FC236}">
              <a16:creationId xmlns:a16="http://schemas.microsoft.com/office/drawing/2014/main" id="{C35638D0-C074-4F17-8CA4-844365C8B407}"/>
            </a:ext>
          </a:extLst>
        </xdr:cNvPr>
        <xdr:cNvCxnSpPr/>
      </xdr:nvCxnSpPr>
      <xdr:spPr>
        <a:xfrm flipV="1">
          <a:off x="20434300" y="70942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16256</xdr:rowOff>
    </xdr:from>
    <xdr:to>
      <xdr:col>102</xdr:col>
      <xdr:colOff>165100</xdr:colOff>
      <xdr:row>41</xdr:row>
      <xdr:rowOff>117856</xdr:rowOff>
    </xdr:to>
    <xdr:sp macro="" textlink="">
      <xdr:nvSpPr>
        <xdr:cNvPr id="587" name="楕円 586">
          <a:extLst>
            <a:ext uri="{FF2B5EF4-FFF2-40B4-BE49-F238E27FC236}">
              <a16:creationId xmlns:a16="http://schemas.microsoft.com/office/drawing/2014/main" id="{418394D0-561F-417D-89EC-643A849C5B5A}"/>
            </a:ext>
          </a:extLst>
        </xdr:cNvPr>
        <xdr:cNvSpPr/>
      </xdr:nvSpPr>
      <xdr:spPr>
        <a:xfrm>
          <a:off x="19494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67056</xdr:rowOff>
    </xdr:from>
    <xdr:to>
      <xdr:col>107</xdr:col>
      <xdr:colOff>50800</xdr:colOff>
      <xdr:row>41</xdr:row>
      <xdr:rowOff>67056</xdr:rowOff>
    </xdr:to>
    <xdr:cxnSp macro="">
      <xdr:nvCxnSpPr>
        <xdr:cNvPr id="588" name="直線コネクタ 587">
          <a:extLst>
            <a:ext uri="{FF2B5EF4-FFF2-40B4-BE49-F238E27FC236}">
              <a16:creationId xmlns:a16="http://schemas.microsoft.com/office/drawing/2014/main" id="{C8BB2796-4E3B-4704-A9EA-3F0FB072D0B8}"/>
            </a:ext>
          </a:extLst>
        </xdr:cNvPr>
        <xdr:cNvCxnSpPr/>
      </xdr:nvCxnSpPr>
      <xdr:spPr>
        <a:xfrm>
          <a:off x="19545300" y="709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18542</xdr:rowOff>
    </xdr:from>
    <xdr:to>
      <xdr:col>98</xdr:col>
      <xdr:colOff>38100</xdr:colOff>
      <xdr:row>41</xdr:row>
      <xdr:rowOff>120142</xdr:rowOff>
    </xdr:to>
    <xdr:sp macro="" textlink="">
      <xdr:nvSpPr>
        <xdr:cNvPr id="589" name="楕円 588">
          <a:extLst>
            <a:ext uri="{FF2B5EF4-FFF2-40B4-BE49-F238E27FC236}">
              <a16:creationId xmlns:a16="http://schemas.microsoft.com/office/drawing/2014/main" id="{EEDB6B6F-F6D5-4037-998A-BD415366F34F}"/>
            </a:ext>
          </a:extLst>
        </xdr:cNvPr>
        <xdr:cNvSpPr/>
      </xdr:nvSpPr>
      <xdr:spPr>
        <a:xfrm>
          <a:off x="18605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67056</xdr:rowOff>
    </xdr:from>
    <xdr:to>
      <xdr:col>102</xdr:col>
      <xdr:colOff>114300</xdr:colOff>
      <xdr:row>41</xdr:row>
      <xdr:rowOff>69342</xdr:rowOff>
    </xdr:to>
    <xdr:cxnSp macro="">
      <xdr:nvCxnSpPr>
        <xdr:cNvPr id="590" name="直線コネクタ 589">
          <a:extLst>
            <a:ext uri="{FF2B5EF4-FFF2-40B4-BE49-F238E27FC236}">
              <a16:creationId xmlns:a16="http://schemas.microsoft.com/office/drawing/2014/main" id="{1144644B-CFA7-4DEC-B69C-A32C07D7E13E}"/>
            </a:ext>
          </a:extLst>
        </xdr:cNvPr>
        <xdr:cNvCxnSpPr/>
      </xdr:nvCxnSpPr>
      <xdr:spPr>
        <a:xfrm flipV="1">
          <a:off x="18656300" y="709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462FE389-D1FC-43AF-A9A3-779CE1807BAD}"/>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4265794F-02F1-4AE5-8E72-367D9F2C262B}"/>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7D3F02A7-CDF8-423D-8DB7-829EB11A00B8}"/>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E7D90144-C845-4F48-A362-AA3E985A91F6}"/>
            </a:ext>
          </a:extLst>
        </xdr:cNvPr>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DAF1136B-AB34-413E-B727-3D325981B4B9}"/>
            </a:ext>
          </a:extLst>
        </xdr:cNvPr>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108983</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54749533-3199-4AC6-9820-86B3585D8FE2}"/>
            </a:ext>
          </a:extLst>
        </xdr:cNvPr>
        <xdr:cNvSpPr txBox="1"/>
      </xdr:nvSpPr>
      <xdr:spPr>
        <a:xfrm>
          <a:off x="20199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108983</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FB504565-75A9-49B2-8683-E4AB0A62D661}"/>
            </a:ext>
          </a:extLst>
        </xdr:cNvPr>
        <xdr:cNvSpPr txBox="1"/>
      </xdr:nvSpPr>
      <xdr:spPr>
        <a:xfrm>
          <a:off x="19310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111269</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9FBA4C8C-E9F1-4424-A7A9-E8175ACFEDFB}"/>
            </a:ext>
          </a:extLst>
        </xdr:cNvPr>
        <xdr:cNvSpPr txBox="1"/>
      </xdr:nvSpPr>
      <xdr:spPr>
        <a:xfrm>
          <a:off x="18421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577C3569-CD2B-477F-B4FA-57F9531ADC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76D50E04-2C13-4D28-9CA7-F2F84DAEAA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58ECFC58-3575-4CC1-99E5-15A7183911D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D304962A-E738-4AA7-9FDF-B21BB442C0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CBF83F90-D109-4771-AF6E-B63D459EF1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D15934F8-FDB7-4195-BAE9-91477CA177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EF5F57A1-821E-4E5E-A8E7-CF763997FF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5288D1D4-833B-42D0-BCC8-34A962F1F6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2B2AC50F-8995-4343-A71B-3EA81E7097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645C5370-4E56-4D59-831A-16C1B86D68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C5A3C6AF-D7FC-4396-B4FA-316EBC4013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E6A5D79A-682D-4B51-BBDA-304C0373FA7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CD5AA538-80B2-4F8A-8D22-657687E8FC3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3946B612-3DC1-4ACA-A4DD-F3233A4E288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id="{F1396AC5-9286-4500-868C-0857B4A577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CEEF4599-382C-455C-8F1A-2CDF3F4BACA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id="{EA4E4349-684A-41B3-8AEC-68A912487B7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E2404069-19A0-4C19-AEEE-2AC7FF1758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id="{D7BE2D9A-DD0F-46EB-BC68-432CCE9C178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7CDC2571-2633-4F66-99BC-FD2BC5E7900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id="{927BD686-E88E-426E-8F88-8CDDF77CB55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820C783A-A359-40D1-B780-74D01B1919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id="{5FE1AB4A-CE80-487A-9BE7-5657AD675C3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F9EEA2F7-FD79-42CA-BE30-A637114E15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a:extLst>
            <a:ext uri="{FF2B5EF4-FFF2-40B4-BE49-F238E27FC236}">
              <a16:creationId xmlns:a16="http://schemas.microsoft.com/office/drawing/2014/main" id="{0323CA81-0649-45BE-B688-FECCD9142237}"/>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800DC69D-5954-4156-A2A4-1F60B8EE614C}"/>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a:extLst>
            <a:ext uri="{FF2B5EF4-FFF2-40B4-BE49-F238E27FC236}">
              <a16:creationId xmlns:a16="http://schemas.microsoft.com/office/drawing/2014/main" id="{6BE734AA-51CB-4AC0-9703-9C8A882FD99C}"/>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a:extLst>
            <a:ext uri="{FF2B5EF4-FFF2-40B4-BE49-F238E27FC236}">
              <a16:creationId xmlns:a16="http://schemas.microsoft.com/office/drawing/2014/main" id="{A1B75565-AC04-4FAC-91C9-6028657F8974}"/>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a:extLst>
            <a:ext uri="{FF2B5EF4-FFF2-40B4-BE49-F238E27FC236}">
              <a16:creationId xmlns:a16="http://schemas.microsoft.com/office/drawing/2014/main" id="{15BD091B-48D2-4F26-9702-0943F059EAE1}"/>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B256CCD-417C-4E50-8F85-6421CF9EA92B}"/>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a:extLst>
            <a:ext uri="{FF2B5EF4-FFF2-40B4-BE49-F238E27FC236}">
              <a16:creationId xmlns:a16="http://schemas.microsoft.com/office/drawing/2014/main" id="{B2606D69-4209-4B79-98A8-1ACE818F73DF}"/>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a:extLst>
            <a:ext uri="{FF2B5EF4-FFF2-40B4-BE49-F238E27FC236}">
              <a16:creationId xmlns:a16="http://schemas.microsoft.com/office/drawing/2014/main" id="{FAD7E155-E132-417F-9E7C-EE32EC48A971}"/>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a:extLst>
            <a:ext uri="{FF2B5EF4-FFF2-40B4-BE49-F238E27FC236}">
              <a16:creationId xmlns:a16="http://schemas.microsoft.com/office/drawing/2014/main" id="{45C72A04-5837-4111-9A59-04FD2CACCD1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a:extLst>
            <a:ext uri="{FF2B5EF4-FFF2-40B4-BE49-F238E27FC236}">
              <a16:creationId xmlns:a16="http://schemas.microsoft.com/office/drawing/2014/main" id="{8B9327AF-2776-47C7-BB9B-9175FC77B427}"/>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633" name="フローチャート: 判断 632">
          <a:extLst>
            <a:ext uri="{FF2B5EF4-FFF2-40B4-BE49-F238E27FC236}">
              <a16:creationId xmlns:a16="http://schemas.microsoft.com/office/drawing/2014/main" id="{C54DBC6C-D7D1-49A7-A2D6-A42A9516D87E}"/>
            </a:ext>
          </a:extLst>
        </xdr:cNvPr>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1476226D-6E5E-46E1-8AE1-22FD49C5D6F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A956FF5-6696-4D9A-98B4-9695ED308A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31D5325B-9E69-4DB1-A1B5-07AE7779185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6CF903B-803C-44B3-993A-22D49907F0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3F084302-9F99-4C51-B5DB-62F27B9C34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639" name="楕円 638">
          <a:extLst>
            <a:ext uri="{FF2B5EF4-FFF2-40B4-BE49-F238E27FC236}">
              <a16:creationId xmlns:a16="http://schemas.microsoft.com/office/drawing/2014/main" id="{8C0AF1D2-282C-4AB6-8EE1-E36E5FCD4718}"/>
            </a:ext>
          </a:extLst>
        </xdr:cNvPr>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A771C7F2-827A-4436-B64E-7EAA3C4FDCB5}"/>
            </a:ext>
          </a:extLst>
        </xdr:cNvPr>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153035</xdr:rowOff>
    </xdr:from>
    <xdr:to>
      <xdr:col>81</xdr:col>
      <xdr:colOff>101600</xdr:colOff>
      <xdr:row>61</xdr:row>
      <xdr:rowOff>83185</xdr:rowOff>
    </xdr:to>
    <xdr:sp macro="" textlink="">
      <xdr:nvSpPr>
        <xdr:cNvPr id="641" name="楕円 640">
          <a:extLst>
            <a:ext uri="{FF2B5EF4-FFF2-40B4-BE49-F238E27FC236}">
              <a16:creationId xmlns:a16="http://schemas.microsoft.com/office/drawing/2014/main" id="{C26284C7-296A-4764-A7F4-26791106ECE2}"/>
            </a:ext>
          </a:extLst>
        </xdr:cNvPr>
        <xdr:cNvSpPr/>
      </xdr:nvSpPr>
      <xdr:spPr>
        <a:xfrm>
          <a:off x="15430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62865</xdr:rowOff>
    </xdr:to>
    <xdr:cxnSp macro="">
      <xdr:nvCxnSpPr>
        <xdr:cNvPr id="642" name="直線コネクタ 641">
          <a:extLst>
            <a:ext uri="{FF2B5EF4-FFF2-40B4-BE49-F238E27FC236}">
              <a16:creationId xmlns:a16="http://schemas.microsoft.com/office/drawing/2014/main" id="{D2D0260C-AC52-4076-BC0E-C2DDBC5EAFE1}"/>
            </a:ext>
          </a:extLst>
        </xdr:cNvPr>
        <xdr:cNvCxnSpPr/>
      </xdr:nvCxnSpPr>
      <xdr:spPr>
        <a:xfrm>
          <a:off x="15481300" y="104908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149225</xdr:rowOff>
    </xdr:from>
    <xdr:to>
      <xdr:col>76</xdr:col>
      <xdr:colOff>165100</xdr:colOff>
      <xdr:row>61</xdr:row>
      <xdr:rowOff>79375</xdr:rowOff>
    </xdr:to>
    <xdr:sp macro="" textlink="">
      <xdr:nvSpPr>
        <xdr:cNvPr id="643" name="楕円 642">
          <a:extLst>
            <a:ext uri="{FF2B5EF4-FFF2-40B4-BE49-F238E27FC236}">
              <a16:creationId xmlns:a16="http://schemas.microsoft.com/office/drawing/2014/main" id="{9099C387-75FF-4DC7-82B5-756F6CD57F1B}"/>
            </a:ext>
          </a:extLst>
        </xdr:cNvPr>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32385</xdr:rowOff>
    </xdr:to>
    <xdr:cxnSp macro="">
      <xdr:nvCxnSpPr>
        <xdr:cNvPr id="644" name="直線コネクタ 643">
          <a:extLst>
            <a:ext uri="{FF2B5EF4-FFF2-40B4-BE49-F238E27FC236}">
              <a16:creationId xmlns:a16="http://schemas.microsoft.com/office/drawing/2014/main" id="{0F2AF2F2-4D43-425F-8259-21C4ECC80074}"/>
            </a:ext>
          </a:extLst>
        </xdr:cNvPr>
        <xdr:cNvCxnSpPr/>
      </xdr:nvCxnSpPr>
      <xdr:spPr>
        <a:xfrm>
          <a:off x="14592300" y="104870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151130</xdr:rowOff>
    </xdr:from>
    <xdr:to>
      <xdr:col>72</xdr:col>
      <xdr:colOff>38100</xdr:colOff>
      <xdr:row>61</xdr:row>
      <xdr:rowOff>81280</xdr:rowOff>
    </xdr:to>
    <xdr:sp macro="" textlink="">
      <xdr:nvSpPr>
        <xdr:cNvPr id="645" name="楕円 644">
          <a:extLst>
            <a:ext uri="{FF2B5EF4-FFF2-40B4-BE49-F238E27FC236}">
              <a16:creationId xmlns:a16="http://schemas.microsoft.com/office/drawing/2014/main" id="{A2D48A2D-D66F-49D5-B5F9-56B0EC7ED8D8}"/>
            </a:ext>
          </a:extLst>
        </xdr:cNvPr>
        <xdr:cNvSpPr/>
      </xdr:nvSpPr>
      <xdr:spPr>
        <a:xfrm>
          <a:off x="1365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28575</xdr:rowOff>
    </xdr:from>
    <xdr:to>
      <xdr:col>76</xdr:col>
      <xdr:colOff>114300</xdr:colOff>
      <xdr:row>61</xdr:row>
      <xdr:rowOff>30480</xdr:rowOff>
    </xdr:to>
    <xdr:cxnSp macro="">
      <xdr:nvCxnSpPr>
        <xdr:cNvPr id="646" name="直線コネクタ 645">
          <a:extLst>
            <a:ext uri="{FF2B5EF4-FFF2-40B4-BE49-F238E27FC236}">
              <a16:creationId xmlns:a16="http://schemas.microsoft.com/office/drawing/2014/main" id="{B35BA3A3-C3EA-4385-8B44-55DDF142AA9F}"/>
            </a:ext>
          </a:extLst>
        </xdr:cNvPr>
        <xdr:cNvCxnSpPr/>
      </xdr:nvCxnSpPr>
      <xdr:spPr>
        <a:xfrm flipV="1">
          <a:off x="13703300" y="10487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137795</xdr:rowOff>
    </xdr:from>
    <xdr:to>
      <xdr:col>67</xdr:col>
      <xdr:colOff>101600</xdr:colOff>
      <xdr:row>61</xdr:row>
      <xdr:rowOff>67945</xdr:rowOff>
    </xdr:to>
    <xdr:sp macro="" textlink="">
      <xdr:nvSpPr>
        <xdr:cNvPr id="647" name="楕円 646">
          <a:extLst>
            <a:ext uri="{FF2B5EF4-FFF2-40B4-BE49-F238E27FC236}">
              <a16:creationId xmlns:a16="http://schemas.microsoft.com/office/drawing/2014/main" id="{7D0E7764-33FA-499C-881F-334DD9302081}"/>
            </a:ext>
          </a:extLst>
        </xdr:cNvPr>
        <xdr:cNvSpPr/>
      </xdr:nvSpPr>
      <xdr:spPr>
        <a:xfrm>
          <a:off x="12763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17145</xdr:rowOff>
    </xdr:from>
    <xdr:to>
      <xdr:col>71</xdr:col>
      <xdr:colOff>177800</xdr:colOff>
      <xdr:row>61</xdr:row>
      <xdr:rowOff>30480</xdr:rowOff>
    </xdr:to>
    <xdr:cxnSp macro="">
      <xdr:nvCxnSpPr>
        <xdr:cNvPr id="648" name="直線コネクタ 647">
          <a:extLst>
            <a:ext uri="{FF2B5EF4-FFF2-40B4-BE49-F238E27FC236}">
              <a16:creationId xmlns:a16="http://schemas.microsoft.com/office/drawing/2014/main" id="{F8FE0FC8-4299-49CC-90FA-E9C67EA829A0}"/>
            </a:ext>
          </a:extLst>
        </xdr:cNvPr>
        <xdr:cNvCxnSpPr/>
      </xdr:nvCxnSpPr>
      <xdr:spPr>
        <a:xfrm>
          <a:off x="12814300" y="104755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a:extLst>
            <a:ext uri="{FF2B5EF4-FFF2-40B4-BE49-F238E27FC236}">
              <a16:creationId xmlns:a16="http://schemas.microsoft.com/office/drawing/2014/main" id="{7C7777B6-B054-41B5-99ED-23E47DC84FBC}"/>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a:extLst>
            <a:ext uri="{FF2B5EF4-FFF2-40B4-BE49-F238E27FC236}">
              <a16:creationId xmlns:a16="http://schemas.microsoft.com/office/drawing/2014/main" id="{280B298A-1AE9-4836-9E9B-04D45E88BEB3}"/>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a:extLst>
            <a:ext uri="{FF2B5EF4-FFF2-40B4-BE49-F238E27FC236}">
              <a16:creationId xmlns:a16="http://schemas.microsoft.com/office/drawing/2014/main" id="{59036651-5D1C-453F-BA12-DE2FB830E85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652" name="n_4aveValue【学校施設】&#10;有形固定資産減価償却率">
          <a:extLst>
            <a:ext uri="{FF2B5EF4-FFF2-40B4-BE49-F238E27FC236}">
              <a16:creationId xmlns:a16="http://schemas.microsoft.com/office/drawing/2014/main" id="{5075C404-3BB4-4AC2-966C-D02D4A4CD528}"/>
            </a:ext>
          </a:extLst>
        </xdr:cNvPr>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74312</xdr:rowOff>
    </xdr:from>
    <xdr:ext cx="405111" cy="259045"/>
    <xdr:sp macro="" textlink="">
      <xdr:nvSpPr>
        <xdr:cNvPr id="653" name="n_1mainValue【学校施設】&#10;有形固定資産減価償却率">
          <a:extLst>
            <a:ext uri="{FF2B5EF4-FFF2-40B4-BE49-F238E27FC236}">
              <a16:creationId xmlns:a16="http://schemas.microsoft.com/office/drawing/2014/main" id="{6ED51A6A-EFC1-489D-B107-4C3F71C1E5D1}"/>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70502</xdr:rowOff>
    </xdr:from>
    <xdr:ext cx="405111" cy="259045"/>
    <xdr:sp macro="" textlink="">
      <xdr:nvSpPr>
        <xdr:cNvPr id="654" name="n_2mainValue【学校施設】&#10;有形固定資産減価償却率">
          <a:extLst>
            <a:ext uri="{FF2B5EF4-FFF2-40B4-BE49-F238E27FC236}">
              <a16:creationId xmlns:a16="http://schemas.microsoft.com/office/drawing/2014/main" id="{4605292E-084D-418B-8E66-D2785E3E7059}"/>
            </a:ext>
          </a:extLst>
        </xdr:cNvPr>
        <xdr:cNvSpPr txBox="1"/>
      </xdr:nvSpPr>
      <xdr:spPr>
        <a:xfrm>
          <a:off x="14389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72407</xdr:rowOff>
    </xdr:from>
    <xdr:ext cx="405111" cy="259045"/>
    <xdr:sp macro="" textlink="">
      <xdr:nvSpPr>
        <xdr:cNvPr id="655" name="n_3mainValue【学校施設】&#10;有形固定資産減価償却率">
          <a:extLst>
            <a:ext uri="{FF2B5EF4-FFF2-40B4-BE49-F238E27FC236}">
              <a16:creationId xmlns:a16="http://schemas.microsoft.com/office/drawing/2014/main" id="{2B4C040F-42D5-497D-A537-F5392A131A17}"/>
            </a:ext>
          </a:extLst>
        </xdr:cNvPr>
        <xdr:cNvSpPr txBox="1"/>
      </xdr:nvSpPr>
      <xdr:spPr>
        <a:xfrm>
          <a:off x="13500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59072</xdr:rowOff>
    </xdr:from>
    <xdr:ext cx="405111" cy="259045"/>
    <xdr:sp macro="" textlink="">
      <xdr:nvSpPr>
        <xdr:cNvPr id="656" name="n_4mainValue【学校施設】&#10;有形固定資産減価償却率">
          <a:extLst>
            <a:ext uri="{FF2B5EF4-FFF2-40B4-BE49-F238E27FC236}">
              <a16:creationId xmlns:a16="http://schemas.microsoft.com/office/drawing/2014/main" id="{CBD563FB-D9F9-4C5A-B5F0-17231A6CC1D4}"/>
            </a:ext>
          </a:extLst>
        </xdr:cNvPr>
        <xdr:cNvSpPr txBox="1"/>
      </xdr:nvSpPr>
      <xdr:spPr>
        <a:xfrm>
          <a:off x="12611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1C2C9299-9FC4-4478-BAD2-6B5288CC0E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DB2AAA5A-2E9E-44A1-B2DA-9846C00B41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7C80FB79-1D87-4512-AE63-0E3761AD27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96603B6C-3DCF-48AA-9DF3-34FA6D8B07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37BF193E-DA02-426D-BEE5-1715264EBA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6193020A-23C4-4526-889D-9B554E72BC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5ADEA555-118F-4A43-92B4-3827A8245E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1D812C98-1E70-4923-82FE-8090AC2B175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1B03D5EC-E2C7-4EA6-A3E1-904EA31499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15DECE1A-9A1A-46F8-8D8F-D0B3F9D9A4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id="{9E1E691D-8020-4EAC-B31A-71B9C3A2065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id="{4E49BFAF-248A-461E-904C-BF665EA4A46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id="{AE4F393D-FFE2-452E-9483-235A9907A72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id="{3EAFB430-349C-4931-A2AC-9DA258F8FBD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id="{A9A3076E-63E3-41EB-83DD-E3CBCEA23A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id="{B3073549-DC4C-497A-B7B9-D5FAC2B6F67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id="{DED7A753-5D87-4CAF-8CDC-C3F89818E96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id="{541342D3-D788-49E9-B573-5443802DE8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id="{6DDB53FA-1BA2-4A5A-8DCB-CB143BD61B4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id="{F30DC4B9-120F-4674-8D15-47874685240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15BF0EA3-0A17-46AF-AF13-70326B2F44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E442297B-AF99-4F8E-9025-98BE5434A8F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F2F01DB9-EA94-4DB0-8BBD-400A15E251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a:extLst>
            <a:ext uri="{FF2B5EF4-FFF2-40B4-BE49-F238E27FC236}">
              <a16:creationId xmlns:a16="http://schemas.microsoft.com/office/drawing/2014/main" id="{DF479E79-1238-406C-97BA-D3CB2A88E70F}"/>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a:extLst>
            <a:ext uri="{FF2B5EF4-FFF2-40B4-BE49-F238E27FC236}">
              <a16:creationId xmlns:a16="http://schemas.microsoft.com/office/drawing/2014/main" id="{6E2885BE-6344-4B4A-9053-489EAD7B5A45}"/>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a:extLst>
            <a:ext uri="{FF2B5EF4-FFF2-40B4-BE49-F238E27FC236}">
              <a16:creationId xmlns:a16="http://schemas.microsoft.com/office/drawing/2014/main" id="{76BF33DF-4238-40E5-9EDF-089A4C9F8727}"/>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a:extLst>
            <a:ext uri="{FF2B5EF4-FFF2-40B4-BE49-F238E27FC236}">
              <a16:creationId xmlns:a16="http://schemas.microsoft.com/office/drawing/2014/main" id="{73E0702B-50A7-4EB3-8154-8D7B2828CE54}"/>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a:extLst>
            <a:ext uri="{FF2B5EF4-FFF2-40B4-BE49-F238E27FC236}">
              <a16:creationId xmlns:a16="http://schemas.microsoft.com/office/drawing/2014/main" id="{28938990-0F7F-4237-AD0B-0D336ADABABB}"/>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a:extLst>
            <a:ext uri="{FF2B5EF4-FFF2-40B4-BE49-F238E27FC236}">
              <a16:creationId xmlns:a16="http://schemas.microsoft.com/office/drawing/2014/main" id="{AE8F8B14-57F2-4882-BEB6-4CFD52AA102B}"/>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a:extLst>
            <a:ext uri="{FF2B5EF4-FFF2-40B4-BE49-F238E27FC236}">
              <a16:creationId xmlns:a16="http://schemas.microsoft.com/office/drawing/2014/main" id="{723A9804-B1DD-4D84-875D-CEEB2914C236}"/>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a:extLst>
            <a:ext uri="{FF2B5EF4-FFF2-40B4-BE49-F238E27FC236}">
              <a16:creationId xmlns:a16="http://schemas.microsoft.com/office/drawing/2014/main" id="{5A05E902-6041-4701-A557-13CF6B79ADD7}"/>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a:extLst>
            <a:ext uri="{FF2B5EF4-FFF2-40B4-BE49-F238E27FC236}">
              <a16:creationId xmlns:a16="http://schemas.microsoft.com/office/drawing/2014/main" id="{A1CB2519-9716-4450-B7C9-82FFDD781FCF}"/>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a:extLst>
            <a:ext uri="{FF2B5EF4-FFF2-40B4-BE49-F238E27FC236}">
              <a16:creationId xmlns:a16="http://schemas.microsoft.com/office/drawing/2014/main" id="{6ACEEC25-02E4-4E1C-BA7C-68E59AF9DA4F}"/>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690" name="フローチャート: 判断 689">
          <a:extLst>
            <a:ext uri="{FF2B5EF4-FFF2-40B4-BE49-F238E27FC236}">
              <a16:creationId xmlns:a16="http://schemas.microsoft.com/office/drawing/2014/main" id="{A68AA396-02F6-455E-9A80-D54174BC01D9}"/>
            </a:ext>
          </a:extLst>
        </xdr:cNvPr>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A8A4C0B3-9556-418E-8C54-89FC9054D8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AE97460-054B-4C81-827A-277820B217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EDF6B136-0181-48A4-B53F-DA5542E5C2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64C6DDA8-7552-464E-80FF-C6FCE99533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F2E90CF-9FD1-41EE-AADC-36CCF0D488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35496</xdr:rowOff>
    </xdr:from>
    <xdr:to>
      <xdr:col>116</xdr:col>
      <xdr:colOff>114300</xdr:colOff>
      <xdr:row>61</xdr:row>
      <xdr:rowOff>137096</xdr:rowOff>
    </xdr:to>
    <xdr:sp macro="" textlink="">
      <xdr:nvSpPr>
        <xdr:cNvPr id="696" name="楕円 695">
          <a:extLst>
            <a:ext uri="{FF2B5EF4-FFF2-40B4-BE49-F238E27FC236}">
              <a16:creationId xmlns:a16="http://schemas.microsoft.com/office/drawing/2014/main" id="{A4D8505B-E03E-412C-A9BF-001508C4869A}"/>
            </a:ext>
          </a:extLst>
        </xdr:cNvPr>
        <xdr:cNvSpPr/>
      </xdr:nvSpPr>
      <xdr:spPr>
        <a:xfrm>
          <a:off x="22110700" y="104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58373</xdr:rowOff>
    </xdr:from>
    <xdr:ext cx="469744" cy="259045"/>
    <xdr:sp macro="" textlink="">
      <xdr:nvSpPr>
        <xdr:cNvPr id="697" name="【学校施設】&#10;一人当たり面積該当値テキスト">
          <a:extLst>
            <a:ext uri="{FF2B5EF4-FFF2-40B4-BE49-F238E27FC236}">
              <a16:creationId xmlns:a16="http://schemas.microsoft.com/office/drawing/2014/main" id="{97B31AC8-0935-4B01-9C34-4893D641BE9C}"/>
            </a:ext>
          </a:extLst>
        </xdr:cNvPr>
        <xdr:cNvSpPr txBox="1"/>
      </xdr:nvSpPr>
      <xdr:spPr>
        <a:xfrm>
          <a:off x="22199600" y="103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45021</xdr:rowOff>
    </xdr:from>
    <xdr:to>
      <xdr:col>112</xdr:col>
      <xdr:colOff>38100</xdr:colOff>
      <xdr:row>61</xdr:row>
      <xdr:rowOff>146621</xdr:rowOff>
    </xdr:to>
    <xdr:sp macro="" textlink="">
      <xdr:nvSpPr>
        <xdr:cNvPr id="698" name="楕円 697">
          <a:extLst>
            <a:ext uri="{FF2B5EF4-FFF2-40B4-BE49-F238E27FC236}">
              <a16:creationId xmlns:a16="http://schemas.microsoft.com/office/drawing/2014/main" id="{CF605471-96B4-4906-BBDA-5E2685D09F2C}"/>
            </a:ext>
          </a:extLst>
        </xdr:cNvPr>
        <xdr:cNvSpPr/>
      </xdr:nvSpPr>
      <xdr:spPr>
        <a:xfrm>
          <a:off x="21272500" y="10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86296</xdr:rowOff>
    </xdr:from>
    <xdr:to>
      <xdr:col>116</xdr:col>
      <xdr:colOff>63500</xdr:colOff>
      <xdr:row>61</xdr:row>
      <xdr:rowOff>95821</xdr:rowOff>
    </xdr:to>
    <xdr:cxnSp macro="">
      <xdr:nvCxnSpPr>
        <xdr:cNvPr id="699" name="直線コネクタ 698">
          <a:extLst>
            <a:ext uri="{FF2B5EF4-FFF2-40B4-BE49-F238E27FC236}">
              <a16:creationId xmlns:a16="http://schemas.microsoft.com/office/drawing/2014/main" id="{FAB1A90A-DED8-4ECF-8F74-8D99E0AE131F}"/>
            </a:ext>
          </a:extLst>
        </xdr:cNvPr>
        <xdr:cNvCxnSpPr/>
      </xdr:nvCxnSpPr>
      <xdr:spPr>
        <a:xfrm flipV="1">
          <a:off x="21323300" y="1054474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54737</xdr:rowOff>
    </xdr:from>
    <xdr:to>
      <xdr:col>107</xdr:col>
      <xdr:colOff>101600</xdr:colOff>
      <xdr:row>61</xdr:row>
      <xdr:rowOff>156337</xdr:rowOff>
    </xdr:to>
    <xdr:sp macro="" textlink="">
      <xdr:nvSpPr>
        <xdr:cNvPr id="700" name="楕円 699">
          <a:extLst>
            <a:ext uri="{FF2B5EF4-FFF2-40B4-BE49-F238E27FC236}">
              <a16:creationId xmlns:a16="http://schemas.microsoft.com/office/drawing/2014/main" id="{13403031-A3A4-425B-980A-32569C651FE4}"/>
            </a:ext>
          </a:extLst>
        </xdr:cNvPr>
        <xdr:cNvSpPr/>
      </xdr:nvSpPr>
      <xdr:spPr>
        <a:xfrm>
          <a:off x="20383500" y="105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95821</xdr:rowOff>
    </xdr:from>
    <xdr:to>
      <xdr:col>111</xdr:col>
      <xdr:colOff>177800</xdr:colOff>
      <xdr:row>61</xdr:row>
      <xdr:rowOff>105537</xdr:rowOff>
    </xdr:to>
    <xdr:cxnSp macro="">
      <xdr:nvCxnSpPr>
        <xdr:cNvPr id="701" name="直線コネクタ 700">
          <a:extLst>
            <a:ext uri="{FF2B5EF4-FFF2-40B4-BE49-F238E27FC236}">
              <a16:creationId xmlns:a16="http://schemas.microsoft.com/office/drawing/2014/main" id="{67C59B2C-5DC8-4CC9-A2DF-CD89D0703995}"/>
            </a:ext>
          </a:extLst>
        </xdr:cNvPr>
        <xdr:cNvCxnSpPr/>
      </xdr:nvCxnSpPr>
      <xdr:spPr>
        <a:xfrm flipV="1">
          <a:off x="20434300" y="10554271"/>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64453</xdr:rowOff>
    </xdr:from>
    <xdr:to>
      <xdr:col>102</xdr:col>
      <xdr:colOff>165100</xdr:colOff>
      <xdr:row>61</xdr:row>
      <xdr:rowOff>166053</xdr:rowOff>
    </xdr:to>
    <xdr:sp macro="" textlink="">
      <xdr:nvSpPr>
        <xdr:cNvPr id="702" name="楕円 701">
          <a:extLst>
            <a:ext uri="{FF2B5EF4-FFF2-40B4-BE49-F238E27FC236}">
              <a16:creationId xmlns:a16="http://schemas.microsoft.com/office/drawing/2014/main" id="{96B7EFCF-406A-4D73-AFC3-61801CE16312}"/>
            </a:ext>
          </a:extLst>
        </xdr:cNvPr>
        <xdr:cNvSpPr/>
      </xdr:nvSpPr>
      <xdr:spPr>
        <a:xfrm>
          <a:off x="19494500" y="105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105537</xdr:rowOff>
    </xdr:from>
    <xdr:to>
      <xdr:col>107</xdr:col>
      <xdr:colOff>50800</xdr:colOff>
      <xdr:row>61</xdr:row>
      <xdr:rowOff>115253</xdr:rowOff>
    </xdr:to>
    <xdr:cxnSp macro="">
      <xdr:nvCxnSpPr>
        <xdr:cNvPr id="703" name="直線コネクタ 702">
          <a:extLst>
            <a:ext uri="{FF2B5EF4-FFF2-40B4-BE49-F238E27FC236}">
              <a16:creationId xmlns:a16="http://schemas.microsoft.com/office/drawing/2014/main" id="{18B8F90D-1BA8-49DC-A8E6-8C9EF0245F96}"/>
            </a:ext>
          </a:extLst>
        </xdr:cNvPr>
        <xdr:cNvCxnSpPr/>
      </xdr:nvCxnSpPr>
      <xdr:spPr>
        <a:xfrm flipV="1">
          <a:off x="19545300" y="1056398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71692</xdr:rowOff>
    </xdr:from>
    <xdr:to>
      <xdr:col>98</xdr:col>
      <xdr:colOff>38100</xdr:colOff>
      <xdr:row>62</xdr:row>
      <xdr:rowOff>1842</xdr:rowOff>
    </xdr:to>
    <xdr:sp macro="" textlink="">
      <xdr:nvSpPr>
        <xdr:cNvPr id="704" name="楕円 703">
          <a:extLst>
            <a:ext uri="{FF2B5EF4-FFF2-40B4-BE49-F238E27FC236}">
              <a16:creationId xmlns:a16="http://schemas.microsoft.com/office/drawing/2014/main" id="{15687BB2-DA82-4073-A5D2-D0E761714AE8}"/>
            </a:ext>
          </a:extLst>
        </xdr:cNvPr>
        <xdr:cNvSpPr/>
      </xdr:nvSpPr>
      <xdr:spPr>
        <a:xfrm>
          <a:off x="18605500" y="10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115253</xdr:rowOff>
    </xdr:from>
    <xdr:to>
      <xdr:col>102</xdr:col>
      <xdr:colOff>114300</xdr:colOff>
      <xdr:row>61</xdr:row>
      <xdr:rowOff>122492</xdr:rowOff>
    </xdr:to>
    <xdr:cxnSp macro="">
      <xdr:nvCxnSpPr>
        <xdr:cNvPr id="705" name="直線コネクタ 704">
          <a:extLst>
            <a:ext uri="{FF2B5EF4-FFF2-40B4-BE49-F238E27FC236}">
              <a16:creationId xmlns:a16="http://schemas.microsoft.com/office/drawing/2014/main" id="{3D253CAA-2E2F-4977-A8F2-CE246854DD8B}"/>
            </a:ext>
          </a:extLst>
        </xdr:cNvPr>
        <xdr:cNvCxnSpPr/>
      </xdr:nvCxnSpPr>
      <xdr:spPr>
        <a:xfrm flipV="1">
          <a:off x="18656300" y="105737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a:extLst>
            <a:ext uri="{FF2B5EF4-FFF2-40B4-BE49-F238E27FC236}">
              <a16:creationId xmlns:a16="http://schemas.microsoft.com/office/drawing/2014/main" id="{C643A46B-66EA-4B0E-83E7-93E9374A4AEC}"/>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a:extLst>
            <a:ext uri="{FF2B5EF4-FFF2-40B4-BE49-F238E27FC236}">
              <a16:creationId xmlns:a16="http://schemas.microsoft.com/office/drawing/2014/main" id="{5551A728-00C6-4536-99DC-16A75E7B7A4A}"/>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a:extLst>
            <a:ext uri="{FF2B5EF4-FFF2-40B4-BE49-F238E27FC236}">
              <a16:creationId xmlns:a16="http://schemas.microsoft.com/office/drawing/2014/main" id="{4E618265-FE33-48CA-9775-84EB6C50F0F0}"/>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63072</xdr:rowOff>
    </xdr:from>
    <xdr:ext cx="469744" cy="259045"/>
    <xdr:sp macro="" textlink="">
      <xdr:nvSpPr>
        <xdr:cNvPr id="709" name="n_4aveValue【学校施設】&#10;一人当たり面積">
          <a:extLst>
            <a:ext uri="{FF2B5EF4-FFF2-40B4-BE49-F238E27FC236}">
              <a16:creationId xmlns:a16="http://schemas.microsoft.com/office/drawing/2014/main" id="{0EEA3EB4-9A3F-4E9B-834E-566D2083E5B0}"/>
            </a:ext>
          </a:extLst>
        </xdr:cNvPr>
        <xdr:cNvSpPr txBox="1"/>
      </xdr:nvSpPr>
      <xdr:spPr>
        <a:xfrm>
          <a:off x="18421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163148</xdr:rowOff>
    </xdr:from>
    <xdr:ext cx="469744" cy="259045"/>
    <xdr:sp macro="" textlink="">
      <xdr:nvSpPr>
        <xdr:cNvPr id="710" name="n_1mainValue【学校施設】&#10;一人当たり面積">
          <a:extLst>
            <a:ext uri="{FF2B5EF4-FFF2-40B4-BE49-F238E27FC236}">
              <a16:creationId xmlns:a16="http://schemas.microsoft.com/office/drawing/2014/main" id="{395DA55F-E345-40C9-9B71-C0909196B7BE}"/>
            </a:ext>
          </a:extLst>
        </xdr:cNvPr>
        <xdr:cNvSpPr txBox="1"/>
      </xdr:nvSpPr>
      <xdr:spPr>
        <a:xfrm>
          <a:off x="21075727" y="1027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1414</xdr:rowOff>
    </xdr:from>
    <xdr:ext cx="469744" cy="259045"/>
    <xdr:sp macro="" textlink="">
      <xdr:nvSpPr>
        <xdr:cNvPr id="711" name="n_2mainValue【学校施設】&#10;一人当たり面積">
          <a:extLst>
            <a:ext uri="{FF2B5EF4-FFF2-40B4-BE49-F238E27FC236}">
              <a16:creationId xmlns:a16="http://schemas.microsoft.com/office/drawing/2014/main" id="{D85EED54-EDC3-417A-BC0B-86E420A7D998}"/>
            </a:ext>
          </a:extLst>
        </xdr:cNvPr>
        <xdr:cNvSpPr txBox="1"/>
      </xdr:nvSpPr>
      <xdr:spPr>
        <a:xfrm>
          <a:off x="20199427" y="1028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11130</xdr:rowOff>
    </xdr:from>
    <xdr:ext cx="469744" cy="259045"/>
    <xdr:sp macro="" textlink="">
      <xdr:nvSpPr>
        <xdr:cNvPr id="712" name="n_3mainValue【学校施設】&#10;一人当たり面積">
          <a:extLst>
            <a:ext uri="{FF2B5EF4-FFF2-40B4-BE49-F238E27FC236}">
              <a16:creationId xmlns:a16="http://schemas.microsoft.com/office/drawing/2014/main" id="{E44CCF48-73CE-4F07-86E2-B88ADA5EB382}"/>
            </a:ext>
          </a:extLst>
        </xdr:cNvPr>
        <xdr:cNvSpPr txBox="1"/>
      </xdr:nvSpPr>
      <xdr:spPr>
        <a:xfrm>
          <a:off x="19310427" y="1029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18369</xdr:rowOff>
    </xdr:from>
    <xdr:ext cx="469744" cy="259045"/>
    <xdr:sp macro="" textlink="">
      <xdr:nvSpPr>
        <xdr:cNvPr id="713" name="n_4mainValue【学校施設】&#10;一人当たり面積">
          <a:extLst>
            <a:ext uri="{FF2B5EF4-FFF2-40B4-BE49-F238E27FC236}">
              <a16:creationId xmlns:a16="http://schemas.microsoft.com/office/drawing/2014/main" id="{0B1E7266-1040-44A5-9A77-3E6C85D6A4C0}"/>
            </a:ext>
          </a:extLst>
        </xdr:cNvPr>
        <xdr:cNvSpPr txBox="1"/>
      </xdr:nvSpPr>
      <xdr:spPr>
        <a:xfrm>
          <a:off x="18421427" y="1030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630E24CB-CDED-488F-81F4-7ACE18CCE0D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DA9CED1C-8022-4FE1-A08B-307FAA9430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693F5375-5BB1-4362-BDC2-A3EEEEDBEC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9693831B-02D9-45E5-BDA9-F6C70AE286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677230F9-72A9-4B01-9C42-D22F178511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FE19A7DC-6F59-4800-8AF2-73221AC877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CD760352-BAAB-4A23-8EC5-DB86319EA40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A189C286-1830-4098-B31A-48004027314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F6CC2311-FCED-4049-A602-C52F38D30D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62CBE811-A1DE-4CEA-93FF-C4FEF2C2FE6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3CDB9413-610B-4818-891C-FEF919BA20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06D7B9AE-F772-419A-8E09-2770FC33EB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588E727E-AFA7-48E3-A685-F404D169B3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9DA2BDC0-45C2-4C1A-B190-25A90F9FE8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438ECA73-B535-42EF-B336-06196CAA62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006C9EDD-092D-4A3C-870A-BB5ABF3CE72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EBA7B5DB-275A-404C-B3F5-ED7D682187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D21499A0-090B-4BEB-ABF2-0843CAC2C2B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93A723B6-3129-4420-A380-F8D8D193C3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F5101B3-DE21-4B45-8BE4-FEEB0CE48F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56F0110C-BBE5-49CF-9880-73A8DB0137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9B0650E-8602-443C-9AAE-C802CE9F29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2F984474-FC36-40B6-80A2-EAA9554089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FCBED856-EBC0-4463-924D-BBEE1CE548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9C02BDB8-2E0B-4FA1-9175-BAB70009EC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46741EF2-1425-47B2-87A4-507190DFD6F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5ABBD685-678F-4DA3-9F9D-D0D593A477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A70AB6E3-88C2-4812-A92D-FFA918A1F9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588C0D75-B6E3-46B7-9A8E-8C07A9AEA9E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8958D390-42EB-4CEF-9AEB-412D2B525B1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531874E4-D145-41E8-8632-2BAEC9DA865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C3EAE953-5DF3-471B-B680-2371224856E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FD2710CE-8BDC-44DB-8BE0-E12CCCE850B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81EA0FDE-F388-41A6-B295-52E2D906BF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C1FDCA9B-4E4E-4BB4-ACD6-081C0A86FFA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55B0AD53-2812-4C90-844A-44ACC49B4C4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E41BB876-4EFD-451A-AE6B-A12FB1287A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35197FD5-9F6B-43AA-921C-5753670272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1F11827E-B468-4436-B3D4-E8813A18B3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59F52284-F903-4B0B-9352-BCF9899556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3E294D9E-A0D5-4C94-8E50-F01DB317ED6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1AE2CC8A-9F06-4A89-860A-A998BADB1928}"/>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4F952D8E-D2D5-41BB-8BB9-C4E372FE6E3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D776F400-5DFA-4CFA-9105-4DC7E81801E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C335CEDD-D251-41BD-8255-A5D9408DAB35}"/>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952AAC40-31AA-4DED-A543-7B05DFFFBA6D}"/>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60" name="【公民館】&#10;有形固定資産減価償却率平均値テキスト">
          <a:extLst>
            <a:ext uri="{FF2B5EF4-FFF2-40B4-BE49-F238E27FC236}">
              <a16:creationId xmlns:a16="http://schemas.microsoft.com/office/drawing/2014/main" id="{1DF7F7CF-FC58-4D60-8418-AA93E602C972}"/>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F2C3DBED-0351-4C5D-807D-4463ECE3511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B68B03D1-67C6-4184-98F9-353AB9E220AD}"/>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D30FF1DB-F1FF-443F-8C0E-9CD60ED2684B}"/>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A1E7FEDD-0FF8-4600-BE92-0006DFBCDC4D}"/>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65" name="フローチャート: 判断 764">
          <a:extLst>
            <a:ext uri="{FF2B5EF4-FFF2-40B4-BE49-F238E27FC236}">
              <a16:creationId xmlns:a16="http://schemas.microsoft.com/office/drawing/2014/main" id="{AD062362-4A91-438E-AC30-F0BBD8A76223}"/>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44D61BEE-DB97-4D5D-A1FA-20F8384579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45029E8-5932-4B4D-B664-E844CBD048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D9CF8F1-007C-467B-A02B-7CEF1C706A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960DAA37-2F8B-40BB-BF88-2141B8229B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1197C9B-FAAF-430F-8903-BAE39A7F8D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71" name="楕円 770">
          <a:extLst>
            <a:ext uri="{FF2B5EF4-FFF2-40B4-BE49-F238E27FC236}">
              <a16:creationId xmlns:a16="http://schemas.microsoft.com/office/drawing/2014/main" id="{62C1D4BA-BE2B-46DB-B49A-6738BA26161D}"/>
            </a:ext>
          </a:extLst>
        </xdr:cNvPr>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64606</xdr:rowOff>
    </xdr:from>
    <xdr:ext cx="405111" cy="259045"/>
    <xdr:sp macro="" textlink="">
      <xdr:nvSpPr>
        <xdr:cNvPr id="772" name="【公民館】&#10;有形固定資産減価償却率該当値テキスト">
          <a:extLst>
            <a:ext uri="{FF2B5EF4-FFF2-40B4-BE49-F238E27FC236}">
              <a16:creationId xmlns:a16="http://schemas.microsoft.com/office/drawing/2014/main" id="{6AD920E0-0A16-4EF8-9ECF-1D8A8147BDA7}"/>
            </a:ext>
          </a:extLst>
        </xdr:cNvPr>
        <xdr:cNvSpPr txBox="1"/>
      </xdr:nvSpPr>
      <xdr:spPr>
        <a:xfrm>
          <a:off x="163576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773" name="楕円 772">
          <a:extLst>
            <a:ext uri="{FF2B5EF4-FFF2-40B4-BE49-F238E27FC236}">
              <a16:creationId xmlns:a16="http://schemas.microsoft.com/office/drawing/2014/main" id="{9AB08F2E-ADBF-4586-B63E-3DD754D7814D}"/>
            </a:ext>
          </a:extLst>
        </xdr:cNvPr>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92529</xdr:rowOff>
    </xdr:to>
    <xdr:cxnSp macro="">
      <xdr:nvCxnSpPr>
        <xdr:cNvPr id="774" name="直線コネクタ 773">
          <a:extLst>
            <a:ext uri="{FF2B5EF4-FFF2-40B4-BE49-F238E27FC236}">
              <a16:creationId xmlns:a16="http://schemas.microsoft.com/office/drawing/2014/main" id="{B1AA3465-409C-4E5C-9863-18B983AAFA00}"/>
            </a:ext>
          </a:extLst>
        </xdr:cNvPr>
        <xdr:cNvCxnSpPr/>
      </xdr:nvCxnSpPr>
      <xdr:spPr>
        <a:xfrm>
          <a:off x="15481300" y="178906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149498</xdr:rowOff>
    </xdr:from>
    <xdr:to>
      <xdr:col>76</xdr:col>
      <xdr:colOff>165100</xdr:colOff>
      <xdr:row>104</xdr:row>
      <xdr:rowOff>79648</xdr:rowOff>
    </xdr:to>
    <xdr:sp macro="" textlink="">
      <xdr:nvSpPr>
        <xdr:cNvPr id="775" name="楕円 774">
          <a:extLst>
            <a:ext uri="{FF2B5EF4-FFF2-40B4-BE49-F238E27FC236}">
              <a16:creationId xmlns:a16="http://schemas.microsoft.com/office/drawing/2014/main" id="{DC71E5E9-F7D0-4264-A044-6A28D2C73D56}"/>
            </a:ext>
          </a:extLst>
        </xdr:cNvPr>
        <xdr:cNvSpPr/>
      </xdr:nvSpPr>
      <xdr:spPr>
        <a:xfrm>
          <a:off x="14541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28848</xdr:rowOff>
    </xdr:from>
    <xdr:to>
      <xdr:col>81</xdr:col>
      <xdr:colOff>50800</xdr:colOff>
      <xdr:row>104</xdr:row>
      <xdr:rowOff>59871</xdr:rowOff>
    </xdr:to>
    <xdr:cxnSp macro="">
      <xdr:nvCxnSpPr>
        <xdr:cNvPr id="776" name="直線コネクタ 775">
          <a:extLst>
            <a:ext uri="{FF2B5EF4-FFF2-40B4-BE49-F238E27FC236}">
              <a16:creationId xmlns:a16="http://schemas.microsoft.com/office/drawing/2014/main" id="{83801602-008F-435C-A79D-605C347F30CA}"/>
            </a:ext>
          </a:extLst>
        </xdr:cNvPr>
        <xdr:cNvCxnSpPr/>
      </xdr:nvCxnSpPr>
      <xdr:spPr>
        <a:xfrm>
          <a:off x="14592300" y="178596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118473</xdr:rowOff>
    </xdr:from>
    <xdr:to>
      <xdr:col>72</xdr:col>
      <xdr:colOff>38100</xdr:colOff>
      <xdr:row>104</xdr:row>
      <xdr:rowOff>48623</xdr:rowOff>
    </xdr:to>
    <xdr:sp macro="" textlink="">
      <xdr:nvSpPr>
        <xdr:cNvPr id="777" name="楕円 776">
          <a:extLst>
            <a:ext uri="{FF2B5EF4-FFF2-40B4-BE49-F238E27FC236}">
              <a16:creationId xmlns:a16="http://schemas.microsoft.com/office/drawing/2014/main" id="{BF2A70AD-5C47-40CD-99FB-DF53B539AA45}"/>
            </a:ext>
          </a:extLst>
        </xdr:cNvPr>
        <xdr:cNvSpPr/>
      </xdr:nvSpPr>
      <xdr:spPr>
        <a:xfrm>
          <a:off x="13652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169273</xdr:rowOff>
    </xdr:from>
    <xdr:to>
      <xdr:col>76</xdr:col>
      <xdr:colOff>114300</xdr:colOff>
      <xdr:row>104</xdr:row>
      <xdr:rowOff>28848</xdr:rowOff>
    </xdr:to>
    <xdr:cxnSp macro="">
      <xdr:nvCxnSpPr>
        <xdr:cNvPr id="778" name="直線コネクタ 777">
          <a:extLst>
            <a:ext uri="{FF2B5EF4-FFF2-40B4-BE49-F238E27FC236}">
              <a16:creationId xmlns:a16="http://schemas.microsoft.com/office/drawing/2014/main" id="{EEFD8B2C-2669-4924-950D-64BDBBB59FA8}"/>
            </a:ext>
          </a:extLst>
        </xdr:cNvPr>
        <xdr:cNvCxnSpPr/>
      </xdr:nvCxnSpPr>
      <xdr:spPr>
        <a:xfrm>
          <a:off x="13703300" y="178286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87449</xdr:rowOff>
    </xdr:from>
    <xdr:to>
      <xdr:col>67</xdr:col>
      <xdr:colOff>101600</xdr:colOff>
      <xdr:row>104</xdr:row>
      <xdr:rowOff>17599</xdr:rowOff>
    </xdr:to>
    <xdr:sp macro="" textlink="">
      <xdr:nvSpPr>
        <xdr:cNvPr id="779" name="楕円 778">
          <a:extLst>
            <a:ext uri="{FF2B5EF4-FFF2-40B4-BE49-F238E27FC236}">
              <a16:creationId xmlns:a16="http://schemas.microsoft.com/office/drawing/2014/main" id="{CECDCF21-F59E-41B5-A181-8AFD2F10FDD3}"/>
            </a:ext>
          </a:extLst>
        </xdr:cNvPr>
        <xdr:cNvSpPr/>
      </xdr:nvSpPr>
      <xdr:spPr>
        <a:xfrm>
          <a:off x="12763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138249</xdr:rowOff>
    </xdr:from>
    <xdr:to>
      <xdr:col>71</xdr:col>
      <xdr:colOff>177800</xdr:colOff>
      <xdr:row>103</xdr:row>
      <xdr:rowOff>169273</xdr:rowOff>
    </xdr:to>
    <xdr:cxnSp macro="">
      <xdr:nvCxnSpPr>
        <xdr:cNvPr id="780" name="直線コネクタ 779">
          <a:extLst>
            <a:ext uri="{FF2B5EF4-FFF2-40B4-BE49-F238E27FC236}">
              <a16:creationId xmlns:a16="http://schemas.microsoft.com/office/drawing/2014/main" id="{D05EB3FC-A18C-43F4-8CB4-509DC2AF540C}"/>
            </a:ext>
          </a:extLst>
        </xdr:cNvPr>
        <xdr:cNvCxnSpPr/>
      </xdr:nvCxnSpPr>
      <xdr:spPr>
        <a:xfrm>
          <a:off x="12814300" y="177975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81" name="n_1aveValue【公民館】&#10;有形固定資産減価償却率">
          <a:extLst>
            <a:ext uri="{FF2B5EF4-FFF2-40B4-BE49-F238E27FC236}">
              <a16:creationId xmlns:a16="http://schemas.microsoft.com/office/drawing/2014/main" id="{0C8A833E-3AD6-40C9-AACA-D0F547154157}"/>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2" name="n_2aveValue【公民館】&#10;有形固定資産減価償却率">
          <a:extLst>
            <a:ext uri="{FF2B5EF4-FFF2-40B4-BE49-F238E27FC236}">
              <a16:creationId xmlns:a16="http://schemas.microsoft.com/office/drawing/2014/main" id="{2195F854-67C5-49E5-A5C6-436504705CE1}"/>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3" name="n_3aveValue【公民館】&#10;有形固定資産減価償却率">
          <a:extLst>
            <a:ext uri="{FF2B5EF4-FFF2-40B4-BE49-F238E27FC236}">
              <a16:creationId xmlns:a16="http://schemas.microsoft.com/office/drawing/2014/main" id="{5439E237-9AF9-4430-B8AB-95451E06B0AD}"/>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784" name="n_4aveValue【公民館】&#10;有形固定資産減価償却率">
          <a:extLst>
            <a:ext uri="{FF2B5EF4-FFF2-40B4-BE49-F238E27FC236}">
              <a16:creationId xmlns:a16="http://schemas.microsoft.com/office/drawing/2014/main" id="{C0F4D928-6737-4C6A-9AF6-AA28869CE02B}"/>
            </a:ext>
          </a:extLst>
        </xdr:cNvPr>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785" name="n_1mainValue【公民館】&#10;有形固定資産減価償却率">
          <a:extLst>
            <a:ext uri="{FF2B5EF4-FFF2-40B4-BE49-F238E27FC236}">
              <a16:creationId xmlns:a16="http://schemas.microsoft.com/office/drawing/2014/main" id="{1146A215-083A-4D75-80EA-61303670B0C0}"/>
            </a:ext>
          </a:extLst>
        </xdr:cNvPr>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96175</xdr:rowOff>
    </xdr:from>
    <xdr:ext cx="405111" cy="259045"/>
    <xdr:sp macro="" textlink="">
      <xdr:nvSpPr>
        <xdr:cNvPr id="786" name="n_2mainValue【公民館】&#10;有形固定資産減価償却率">
          <a:extLst>
            <a:ext uri="{FF2B5EF4-FFF2-40B4-BE49-F238E27FC236}">
              <a16:creationId xmlns:a16="http://schemas.microsoft.com/office/drawing/2014/main" id="{CF100FE5-DACE-42E8-A038-C4BB92D6702A}"/>
            </a:ext>
          </a:extLst>
        </xdr:cNvPr>
        <xdr:cNvSpPr txBox="1"/>
      </xdr:nvSpPr>
      <xdr:spPr>
        <a:xfrm>
          <a:off x="14389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65150</xdr:rowOff>
    </xdr:from>
    <xdr:ext cx="405111" cy="259045"/>
    <xdr:sp macro="" textlink="">
      <xdr:nvSpPr>
        <xdr:cNvPr id="787" name="n_3mainValue【公民館】&#10;有形固定資産減価償却率">
          <a:extLst>
            <a:ext uri="{FF2B5EF4-FFF2-40B4-BE49-F238E27FC236}">
              <a16:creationId xmlns:a16="http://schemas.microsoft.com/office/drawing/2014/main" id="{EAF189F5-93AE-47D7-9246-D54CD7A54289}"/>
            </a:ext>
          </a:extLst>
        </xdr:cNvPr>
        <xdr:cNvSpPr txBox="1"/>
      </xdr:nvSpPr>
      <xdr:spPr>
        <a:xfrm>
          <a:off x="13500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34126</xdr:rowOff>
    </xdr:from>
    <xdr:ext cx="405111" cy="259045"/>
    <xdr:sp macro="" textlink="">
      <xdr:nvSpPr>
        <xdr:cNvPr id="788" name="n_4mainValue【公民館】&#10;有形固定資産減価償却率">
          <a:extLst>
            <a:ext uri="{FF2B5EF4-FFF2-40B4-BE49-F238E27FC236}">
              <a16:creationId xmlns:a16="http://schemas.microsoft.com/office/drawing/2014/main" id="{4FDB4F90-1CAD-4CE6-962B-6A1E51843084}"/>
            </a:ext>
          </a:extLst>
        </xdr:cNvPr>
        <xdr:cNvSpPr txBox="1"/>
      </xdr:nvSpPr>
      <xdr:spPr>
        <a:xfrm>
          <a:off x="12611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9AD45659-16C2-485D-B3F5-2D4CE8FDB1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83C0A161-FF8B-4F15-84AB-B1D8B19452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0563CF22-3581-49CB-AF55-5384C06C13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3F9D5157-348C-4D91-ACFB-8C3C7A2984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E7CE77F3-B54F-4D0A-8CEA-64AF2CA52B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C4E4ABD8-098A-484A-BD9E-9E104304ED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F9059BA7-6AF8-4DAC-84A5-27D367DE62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C496EA87-B63A-46BE-B54C-622ADC650C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90A9A306-1F61-4861-8C12-0AD47811E5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7E808563-DE10-41B1-BF19-56E0814963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316ED8BD-1645-45B9-A51C-3B5B76E4CB6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A30B9734-6B84-4BE8-A9A5-867C8B825C3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B7CB3A3E-FE67-4BED-9D0A-7D6E08393AA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829CFA5A-1392-4289-87CB-FFE693A71C1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0159E8BF-4319-43DD-81A1-0FF4BCA17D4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D901742B-4BDF-4076-BB56-F3FA2B66E27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ACE153B4-DED3-49AD-8D97-9A4F6703ECD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19036E75-D3E7-4CBD-A960-BC61CF7396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6345CC83-6E6B-416A-B21F-8FC10102DA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0E2FCDA0-9C06-47DB-B628-4C22311F349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1CBC1B75-2E38-408C-941A-3601281FF51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C80F0C0C-A463-4A71-9CD5-99AEA635BAD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2CA4558-FB7B-4D95-8C99-663C7335D09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88ABBE25-9F9B-48A4-981E-3B637B2BFD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16CA3526-741E-4099-B0DA-E346251E0C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51AEF566-503C-4CC1-AC76-E672F0041B03}"/>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F236F55A-DBF9-4028-B012-E72888727368}"/>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9924E99B-B2DD-449F-A0C5-D2B128051FFF}"/>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37779FAB-6D96-4943-A9D8-A2FCFC3046C9}"/>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70ABD77B-F09E-4F4F-A5E0-66FA03257A29}"/>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a16="http://schemas.microsoft.com/office/drawing/2014/main" id="{CDD9506B-C5F1-4B2A-99DC-CE25B0AB1965}"/>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ADB1CB42-8C80-4FA8-892E-2F2144D89003}"/>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B36395CD-10DC-46E0-A56D-DE2EB5243B6B}"/>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1ED418A8-11C3-4C97-86E7-C0724AF8D16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BE2DE8AA-D110-48D9-8B54-6295DFF6BEDC}"/>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24" name="フローチャート: 判断 823">
          <a:extLst>
            <a:ext uri="{FF2B5EF4-FFF2-40B4-BE49-F238E27FC236}">
              <a16:creationId xmlns:a16="http://schemas.microsoft.com/office/drawing/2014/main" id="{1C1B99BF-A49A-46C9-9C95-DF51100B7FDB}"/>
            </a:ext>
          </a:extLst>
        </xdr:cNvPr>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8DEB44E-CCCE-4076-9218-DAA7D3AFFA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2B19CBC-CF98-4C15-A98E-7683851FD9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898ED4D-29F1-4802-B11E-98AAEDE5F6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FFC4D78-813A-4058-B796-D64C4B9EBE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39882F3-6F9E-4B3D-AAB7-F66CD13C78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30" name="楕円 829">
          <a:extLst>
            <a:ext uri="{FF2B5EF4-FFF2-40B4-BE49-F238E27FC236}">
              <a16:creationId xmlns:a16="http://schemas.microsoft.com/office/drawing/2014/main" id="{E49C4380-F851-43E0-8AD7-462FCD45E317}"/>
            </a:ext>
          </a:extLst>
        </xdr:cNvPr>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157315</xdr:rowOff>
    </xdr:from>
    <xdr:ext cx="469744" cy="259045"/>
    <xdr:sp macro="" textlink="">
      <xdr:nvSpPr>
        <xdr:cNvPr id="831" name="【公民館】&#10;一人当たり面積該当値テキスト">
          <a:extLst>
            <a:ext uri="{FF2B5EF4-FFF2-40B4-BE49-F238E27FC236}">
              <a16:creationId xmlns:a16="http://schemas.microsoft.com/office/drawing/2014/main" id="{E13E8D38-FA84-407F-AFA1-B1FAF42A2185}"/>
            </a:ext>
          </a:extLst>
        </xdr:cNvPr>
        <xdr:cNvSpPr txBox="1"/>
      </xdr:nvSpPr>
      <xdr:spPr>
        <a:xfrm>
          <a:off x="22199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xdr:rowOff>
    </xdr:from>
    <xdr:to>
      <xdr:col>112</xdr:col>
      <xdr:colOff>38100</xdr:colOff>
      <xdr:row>107</xdr:row>
      <xdr:rowOff>113937</xdr:rowOff>
    </xdr:to>
    <xdr:sp macro="" textlink="">
      <xdr:nvSpPr>
        <xdr:cNvPr id="832" name="楕円 831">
          <a:extLst>
            <a:ext uri="{FF2B5EF4-FFF2-40B4-BE49-F238E27FC236}">
              <a16:creationId xmlns:a16="http://schemas.microsoft.com/office/drawing/2014/main" id="{F103058B-7A3F-4594-A6A7-45AB3A16D1D1}"/>
            </a:ext>
          </a:extLst>
        </xdr:cNvPr>
        <xdr:cNvSpPr/>
      </xdr:nvSpPr>
      <xdr:spPr>
        <a:xfrm>
          <a:off x="21272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63137</xdr:rowOff>
    </xdr:to>
    <xdr:cxnSp macro="">
      <xdr:nvCxnSpPr>
        <xdr:cNvPr id="833" name="直線コネクタ 832">
          <a:extLst>
            <a:ext uri="{FF2B5EF4-FFF2-40B4-BE49-F238E27FC236}">
              <a16:creationId xmlns:a16="http://schemas.microsoft.com/office/drawing/2014/main" id="{847BE691-8696-4096-B980-59279B232367}"/>
            </a:ext>
          </a:extLst>
        </xdr:cNvPr>
        <xdr:cNvCxnSpPr/>
      </xdr:nvCxnSpPr>
      <xdr:spPr>
        <a:xfrm flipV="1">
          <a:off x="21323300" y="1840338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18869</xdr:rowOff>
    </xdr:from>
    <xdr:to>
      <xdr:col>107</xdr:col>
      <xdr:colOff>101600</xdr:colOff>
      <xdr:row>107</xdr:row>
      <xdr:rowOff>120469</xdr:rowOff>
    </xdr:to>
    <xdr:sp macro="" textlink="">
      <xdr:nvSpPr>
        <xdr:cNvPr id="834" name="楕円 833">
          <a:extLst>
            <a:ext uri="{FF2B5EF4-FFF2-40B4-BE49-F238E27FC236}">
              <a16:creationId xmlns:a16="http://schemas.microsoft.com/office/drawing/2014/main" id="{2842BBB1-3D47-4637-B015-0F00FE07107E}"/>
            </a:ext>
          </a:extLst>
        </xdr:cNvPr>
        <xdr:cNvSpPr/>
      </xdr:nvSpPr>
      <xdr:spPr>
        <a:xfrm>
          <a:off x="2038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63137</xdr:rowOff>
    </xdr:from>
    <xdr:to>
      <xdr:col>111</xdr:col>
      <xdr:colOff>177800</xdr:colOff>
      <xdr:row>107</xdr:row>
      <xdr:rowOff>69669</xdr:rowOff>
    </xdr:to>
    <xdr:cxnSp macro="">
      <xdr:nvCxnSpPr>
        <xdr:cNvPr id="835" name="直線コネクタ 834">
          <a:extLst>
            <a:ext uri="{FF2B5EF4-FFF2-40B4-BE49-F238E27FC236}">
              <a16:creationId xmlns:a16="http://schemas.microsoft.com/office/drawing/2014/main" id="{8D1333CA-9B75-405E-BD8E-A765628EF564}"/>
            </a:ext>
          </a:extLst>
        </xdr:cNvPr>
        <xdr:cNvCxnSpPr/>
      </xdr:nvCxnSpPr>
      <xdr:spPr>
        <a:xfrm flipV="1">
          <a:off x="20434300" y="184082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36" name="楕円 835">
          <a:extLst>
            <a:ext uri="{FF2B5EF4-FFF2-40B4-BE49-F238E27FC236}">
              <a16:creationId xmlns:a16="http://schemas.microsoft.com/office/drawing/2014/main" id="{E6F7A6E9-5BED-4E58-A3DE-D66A8FB2F74F}"/>
            </a:ext>
          </a:extLst>
        </xdr:cNvPr>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69669</xdr:rowOff>
    </xdr:from>
    <xdr:to>
      <xdr:col>107</xdr:col>
      <xdr:colOff>50800</xdr:colOff>
      <xdr:row>107</xdr:row>
      <xdr:rowOff>76200</xdr:rowOff>
    </xdr:to>
    <xdr:cxnSp macro="">
      <xdr:nvCxnSpPr>
        <xdr:cNvPr id="837" name="直線コネクタ 836">
          <a:extLst>
            <a:ext uri="{FF2B5EF4-FFF2-40B4-BE49-F238E27FC236}">
              <a16:creationId xmlns:a16="http://schemas.microsoft.com/office/drawing/2014/main" id="{88D72712-AF28-4CBE-877B-CDC78EBB7AF9}"/>
            </a:ext>
          </a:extLst>
        </xdr:cNvPr>
        <xdr:cNvCxnSpPr/>
      </xdr:nvCxnSpPr>
      <xdr:spPr>
        <a:xfrm flipV="1">
          <a:off x="19545300" y="184148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838" name="楕円 837">
          <a:extLst>
            <a:ext uri="{FF2B5EF4-FFF2-40B4-BE49-F238E27FC236}">
              <a16:creationId xmlns:a16="http://schemas.microsoft.com/office/drawing/2014/main" id="{E1FCB415-245A-4B70-8F77-26C963D3C4DC}"/>
            </a:ext>
          </a:extLst>
        </xdr:cNvPr>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81099</xdr:rowOff>
    </xdr:to>
    <xdr:cxnSp macro="">
      <xdr:nvCxnSpPr>
        <xdr:cNvPr id="839" name="直線コネクタ 838">
          <a:extLst>
            <a:ext uri="{FF2B5EF4-FFF2-40B4-BE49-F238E27FC236}">
              <a16:creationId xmlns:a16="http://schemas.microsoft.com/office/drawing/2014/main" id="{DCE18A84-EB17-493B-B21F-B981246E6883}"/>
            </a:ext>
          </a:extLst>
        </xdr:cNvPr>
        <xdr:cNvCxnSpPr/>
      </xdr:nvCxnSpPr>
      <xdr:spPr>
        <a:xfrm flipV="1">
          <a:off x="18656300" y="184213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a16="http://schemas.microsoft.com/office/drawing/2014/main" id="{E5AA4AFF-D1C3-43DA-BAD3-CE723ACB4A65}"/>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a:extLst>
            <a:ext uri="{FF2B5EF4-FFF2-40B4-BE49-F238E27FC236}">
              <a16:creationId xmlns:a16="http://schemas.microsoft.com/office/drawing/2014/main" id="{F8685BEB-A9CF-4100-8666-316EA6CEF931}"/>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a:extLst>
            <a:ext uri="{FF2B5EF4-FFF2-40B4-BE49-F238E27FC236}">
              <a16:creationId xmlns:a16="http://schemas.microsoft.com/office/drawing/2014/main" id="{9FD0761B-8473-4A19-8E87-192D0EFECA88}"/>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843" name="n_4aveValue【公民館】&#10;一人当たり面積">
          <a:extLst>
            <a:ext uri="{FF2B5EF4-FFF2-40B4-BE49-F238E27FC236}">
              <a16:creationId xmlns:a16="http://schemas.microsoft.com/office/drawing/2014/main" id="{0F0E7B1B-2C5D-4986-8B58-1F4680DD3B0E}"/>
            </a:ext>
          </a:extLst>
        </xdr:cNvPr>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105064</xdr:rowOff>
    </xdr:from>
    <xdr:ext cx="469744" cy="259045"/>
    <xdr:sp macro="" textlink="">
      <xdr:nvSpPr>
        <xdr:cNvPr id="844" name="n_1mainValue【公民館】&#10;一人当たり面積">
          <a:extLst>
            <a:ext uri="{FF2B5EF4-FFF2-40B4-BE49-F238E27FC236}">
              <a16:creationId xmlns:a16="http://schemas.microsoft.com/office/drawing/2014/main" id="{2F394A29-E6EC-4A2B-BE17-499D18953142}"/>
            </a:ext>
          </a:extLst>
        </xdr:cNvPr>
        <xdr:cNvSpPr txBox="1"/>
      </xdr:nvSpPr>
      <xdr:spPr>
        <a:xfrm>
          <a:off x="210757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111596</xdr:rowOff>
    </xdr:from>
    <xdr:ext cx="469744" cy="259045"/>
    <xdr:sp macro="" textlink="">
      <xdr:nvSpPr>
        <xdr:cNvPr id="845" name="n_2mainValue【公民館】&#10;一人当たり面積">
          <a:extLst>
            <a:ext uri="{FF2B5EF4-FFF2-40B4-BE49-F238E27FC236}">
              <a16:creationId xmlns:a16="http://schemas.microsoft.com/office/drawing/2014/main" id="{C9B871B8-C9E7-489B-ACE4-5F82ACE751FD}"/>
            </a:ext>
          </a:extLst>
        </xdr:cNvPr>
        <xdr:cNvSpPr txBox="1"/>
      </xdr:nvSpPr>
      <xdr:spPr>
        <a:xfrm>
          <a:off x="20199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846" name="n_3mainValue【公民館】&#10;一人当たり面積">
          <a:extLst>
            <a:ext uri="{FF2B5EF4-FFF2-40B4-BE49-F238E27FC236}">
              <a16:creationId xmlns:a16="http://schemas.microsoft.com/office/drawing/2014/main" id="{86725A95-47E5-491A-9E36-20F9C0F1C867}"/>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847" name="n_4mainValue【公民館】&#10;一人当たり面積">
          <a:extLst>
            <a:ext uri="{FF2B5EF4-FFF2-40B4-BE49-F238E27FC236}">
              <a16:creationId xmlns:a16="http://schemas.microsoft.com/office/drawing/2014/main" id="{355E8B51-0456-4619-8099-E33D3B3A1079}"/>
            </a:ext>
          </a:extLst>
        </xdr:cNvPr>
        <xdr:cNvSpPr txBox="1"/>
      </xdr:nvSpPr>
      <xdr:spPr>
        <a:xfrm>
          <a:off x="18421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273492E5-5459-4BE3-9F28-6D5412B102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468EB4A1-ADD5-4109-ACEE-990B1C8E67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5B360131-A56B-4D37-814F-4EC950DE43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有形固定資産減価償却率が高くなっている施設は橋りょう・トンネル、公営住宅、認定こども園・幼稚園・保育所、学校施設である。その中でも、公営住宅と学校施設は類似団体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％と類似団体内平均と比較して</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ポイント高い数値となっている。このような状況であることから、老朽化が著しい須川団地については、策定した南島原市公営住宅長寿命化計画に基づき、令和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年度より除却、更新を行うこととしている。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％と類似団体内平均と比較して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ポイント高い数値となっている。令和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年度より認定こども園として、ひとつの施設に集約されることから、令和元年度より当該施設の改修に着手している。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％と類似団体内平均と比較して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ポイント高い数値となっている。老朽化（築</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年）と統廃合（有家小学校、新切小学校、蒲河小学校の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校）に伴い新校舎を建設中の有家小学校は、令和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年度完成となる。その他、構造躯体の耐震化は終了しているが、全体的に老朽化が進んでるため、小学校、中学校の集約化、複合化も含めた施設の適正化に引き続き努める。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93882C-1B36-4327-956A-BDA98A854A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0C7B9C-0D69-483B-B780-8FE6B6DF4A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5E4465-D611-4D62-BA88-471C3B8994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A205BE-7038-401C-A0EB-0D98C2B4B7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FF3A64-BDE8-4363-AE39-73771D361C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74A94C-9BD5-4C63-8975-4093E64521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39B2DC-D2B7-46F1-8FD5-AA54B5F2EC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2D754C-610D-4156-88BF-C46F25DBC3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9C76EE-0B2D-4ABD-950E-88A63FB15D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EF1177-8100-41C2-B08F-6E46A59538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45,262
44,907
170.11
35,665,619
33,745,617
1,591,883
17,151,027
21,365,338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89B481-7C5E-4BDD-8D8A-BA329E3089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B0FEA5-0DE6-4661-80FB-3FD7A57DB3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7EB73F-7F68-481C-8779-66D4FE7420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4AFA64-BC8B-4630-8408-E7C7C6E9B8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C6AEC2-E08E-464F-940B-9EBE552D19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86E0E1-6C8B-4EB6-BEF5-5350B34A8F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D3E2B9-7494-497F-A193-46EBA4F286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7B8D4B-EE8A-46DC-9584-DA2692DF5C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B06332-9EBE-4229-AC20-1D10C2004B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763B1C-22F0-481A-8A07-9F83EBC0780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07702A-256C-4269-84A7-7E14C744AE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3AB69A-25D2-4C0D-AC93-0EAB40F5178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4716F9-3B28-4BFC-8221-D03A7869F6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2BBD2D-DC70-47AC-8F4A-6BAC76964F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1E43C7-F16D-4357-97A8-2AFA41B2C0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8BA2F4-EC5E-4B81-956A-B086FD784C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2E557B-F049-4AE8-9584-0708A8804A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D571F3-EF8E-4D24-9822-26EAD4506C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B9042B-B2B2-4AD4-A036-84AD30398C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E35FFEE-9D50-494B-A3CD-AC5AD990D6A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FCEB3B-4E5E-460D-9C46-6EAF67FAF2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2DE235-F7DE-4A62-B5CC-AA6E110409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276C9A-D175-45D6-930F-499F2F5174B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1C1ADF-5EDF-4F29-A580-8EB1B054D3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2800C3-EA25-46F7-B493-CAAE9141B4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FC0F33-6B5A-40D0-B139-F5EBEB24FC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4544F5-02BA-4A2D-944A-23CB1EDA6EE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159AC2-3532-45A6-B77E-7F5CB0200D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098823-726E-413F-89EC-4341C8AC7E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632D01-29B3-4659-B411-B1C9B2C276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8AB61B-C659-4DAE-8BBF-592CA53502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B2DEB4-6231-4235-AC86-5DAA85AA2F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A1E9F65-E302-4A2A-9161-3CE6052413C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0D9FF70-4350-49DB-AAAE-7CD587B6A6F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2E5BFA2-A762-445B-84FF-0E9823C2C67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6A76141-B4B5-4CAF-BF26-471674BE204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F285DD9-425C-408D-BC0E-9F4858934A2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263128D-5339-4970-96BA-E2FCFC76106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DE4A63E-A39C-4433-AFAD-05B3A7DC1F4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7E17966-F025-4C92-973B-BCECB7E5986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D0F6561-A60D-427C-9C49-04BAC0C3F03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A81AB05-B6EF-47EE-9650-07D00F2C1C4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CA97DAF-A440-42BE-9AFD-E1AC813FDE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68E4F048-E684-4DDC-BF36-D7DBD0612E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B1400E07-1048-4116-9604-E248B347CB91}"/>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549070B0-F872-4361-A8BC-E9AC5C684EAB}"/>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77E9122-509E-4A28-8125-B8C5748FE508}"/>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59460E29-D3FD-4886-85B4-CD1D6C936F32}"/>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978477FD-BA4E-4035-99CC-C95578A964E8}"/>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8ABB9835-A648-4B38-BBB3-7126F470A3A8}"/>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96DA0A-1B7A-457C-A176-AB549E9B11D7}"/>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C9BB7581-09F4-4FE6-87A1-5897A298A7C8}"/>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945C9916-B091-4C75-9E52-09B2D99941CA}"/>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5DB43D34-1ED1-49B9-A930-5A81FB8EBEF3}"/>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935FE93C-EE4C-4014-AC92-70BF44CD8464}"/>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38FE7F0-2853-43D3-8E1B-71BF73C981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FDC935F-4E97-421E-8FD6-0AACEDA2A9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7AB888D-C011-41CF-8FC1-C5A316B67A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248B354-0626-4645-B9D3-690E29F2E3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FD5E16-E427-4EF8-8B4F-E5C9F590EE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119380</xdr:rowOff>
    </xdr:from>
    <xdr:to>
      <xdr:col>24</xdr:col>
      <xdr:colOff>114300</xdr:colOff>
      <xdr:row>36</xdr:row>
      <xdr:rowOff>49530</xdr:rowOff>
    </xdr:to>
    <xdr:sp macro="" textlink="">
      <xdr:nvSpPr>
        <xdr:cNvPr id="72" name="楕円 71">
          <a:extLst>
            <a:ext uri="{FF2B5EF4-FFF2-40B4-BE49-F238E27FC236}">
              <a16:creationId xmlns:a16="http://schemas.microsoft.com/office/drawing/2014/main" id="{E301F1C8-2A7C-4049-93D5-EB814A12E770}"/>
            </a:ext>
          </a:extLst>
        </xdr:cNvPr>
        <xdr:cNvSpPr/>
      </xdr:nvSpPr>
      <xdr:spPr>
        <a:xfrm>
          <a:off x="45847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142257</xdr:rowOff>
    </xdr:from>
    <xdr:ext cx="405111" cy="259045"/>
    <xdr:sp macro="" textlink="">
      <xdr:nvSpPr>
        <xdr:cNvPr id="73" name="【図書館】&#10;有形固定資産減価償却率該当値テキスト">
          <a:extLst>
            <a:ext uri="{FF2B5EF4-FFF2-40B4-BE49-F238E27FC236}">
              <a16:creationId xmlns:a16="http://schemas.microsoft.com/office/drawing/2014/main" id="{5EA6B44D-76EF-45DE-BDF8-FC8ACB5E9994}"/>
            </a:ext>
          </a:extLst>
        </xdr:cNvPr>
        <xdr:cNvSpPr txBox="1"/>
      </xdr:nvSpPr>
      <xdr:spPr>
        <a:xfrm>
          <a:off x="4673600"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93980</xdr:rowOff>
    </xdr:from>
    <xdr:to>
      <xdr:col>20</xdr:col>
      <xdr:colOff>38100</xdr:colOff>
      <xdr:row>36</xdr:row>
      <xdr:rowOff>24130</xdr:rowOff>
    </xdr:to>
    <xdr:sp macro="" textlink="">
      <xdr:nvSpPr>
        <xdr:cNvPr id="74" name="楕円 73">
          <a:extLst>
            <a:ext uri="{FF2B5EF4-FFF2-40B4-BE49-F238E27FC236}">
              <a16:creationId xmlns:a16="http://schemas.microsoft.com/office/drawing/2014/main" id="{FBBB76D5-A711-453B-A189-12CBD1639434}"/>
            </a:ext>
          </a:extLst>
        </xdr:cNvPr>
        <xdr:cNvSpPr/>
      </xdr:nvSpPr>
      <xdr:spPr>
        <a:xfrm>
          <a:off x="3746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144780</xdr:rowOff>
    </xdr:from>
    <xdr:to>
      <xdr:col>24</xdr:col>
      <xdr:colOff>63500</xdr:colOff>
      <xdr:row>35</xdr:row>
      <xdr:rowOff>170180</xdr:rowOff>
    </xdr:to>
    <xdr:cxnSp macro="">
      <xdr:nvCxnSpPr>
        <xdr:cNvPr id="75" name="直線コネクタ 74">
          <a:extLst>
            <a:ext uri="{FF2B5EF4-FFF2-40B4-BE49-F238E27FC236}">
              <a16:creationId xmlns:a16="http://schemas.microsoft.com/office/drawing/2014/main" id="{2C31F919-B1AF-4CDD-B801-403680A48AE7}"/>
            </a:ext>
          </a:extLst>
        </xdr:cNvPr>
        <xdr:cNvCxnSpPr/>
      </xdr:nvCxnSpPr>
      <xdr:spPr>
        <a:xfrm>
          <a:off x="3797300" y="61455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71120</xdr:rowOff>
    </xdr:from>
    <xdr:to>
      <xdr:col>15</xdr:col>
      <xdr:colOff>101600</xdr:colOff>
      <xdr:row>36</xdr:row>
      <xdr:rowOff>1270</xdr:rowOff>
    </xdr:to>
    <xdr:sp macro="" textlink="">
      <xdr:nvSpPr>
        <xdr:cNvPr id="76" name="楕円 75">
          <a:extLst>
            <a:ext uri="{FF2B5EF4-FFF2-40B4-BE49-F238E27FC236}">
              <a16:creationId xmlns:a16="http://schemas.microsoft.com/office/drawing/2014/main" id="{E698A48E-A0A6-45DC-88E7-9C2C0DA980D8}"/>
            </a:ext>
          </a:extLst>
        </xdr:cNvPr>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35</xdr:row>
      <xdr:rowOff>144780</xdr:rowOff>
    </xdr:to>
    <xdr:cxnSp macro="">
      <xdr:nvCxnSpPr>
        <xdr:cNvPr id="77" name="直線コネクタ 76">
          <a:extLst>
            <a:ext uri="{FF2B5EF4-FFF2-40B4-BE49-F238E27FC236}">
              <a16:creationId xmlns:a16="http://schemas.microsoft.com/office/drawing/2014/main" id="{8C822911-A816-42C0-9E2F-75562CE16B47}"/>
            </a:ext>
          </a:extLst>
        </xdr:cNvPr>
        <xdr:cNvCxnSpPr/>
      </xdr:nvCxnSpPr>
      <xdr:spPr>
        <a:xfrm>
          <a:off x="2908300" y="6122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45720</xdr:rowOff>
    </xdr:from>
    <xdr:to>
      <xdr:col>10</xdr:col>
      <xdr:colOff>165100</xdr:colOff>
      <xdr:row>35</xdr:row>
      <xdr:rowOff>147320</xdr:rowOff>
    </xdr:to>
    <xdr:sp macro="" textlink="">
      <xdr:nvSpPr>
        <xdr:cNvPr id="78" name="楕円 77">
          <a:extLst>
            <a:ext uri="{FF2B5EF4-FFF2-40B4-BE49-F238E27FC236}">
              <a16:creationId xmlns:a16="http://schemas.microsoft.com/office/drawing/2014/main" id="{9F2764BB-7880-41F3-89A7-D0D49D714F2E}"/>
            </a:ext>
          </a:extLst>
        </xdr:cNvPr>
        <xdr:cNvSpPr/>
      </xdr:nvSpPr>
      <xdr:spPr>
        <a:xfrm>
          <a:off x="196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96520</xdr:rowOff>
    </xdr:from>
    <xdr:to>
      <xdr:col>15</xdr:col>
      <xdr:colOff>50800</xdr:colOff>
      <xdr:row>35</xdr:row>
      <xdr:rowOff>121920</xdr:rowOff>
    </xdr:to>
    <xdr:cxnSp macro="">
      <xdr:nvCxnSpPr>
        <xdr:cNvPr id="79" name="直線コネクタ 78">
          <a:extLst>
            <a:ext uri="{FF2B5EF4-FFF2-40B4-BE49-F238E27FC236}">
              <a16:creationId xmlns:a16="http://schemas.microsoft.com/office/drawing/2014/main" id="{3ABA425D-9E85-4B56-BA41-E636013FB928}"/>
            </a:ext>
          </a:extLst>
        </xdr:cNvPr>
        <xdr:cNvCxnSpPr/>
      </xdr:nvCxnSpPr>
      <xdr:spPr>
        <a:xfrm>
          <a:off x="2019300" y="6097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24130</xdr:rowOff>
    </xdr:from>
    <xdr:to>
      <xdr:col>6</xdr:col>
      <xdr:colOff>38100</xdr:colOff>
      <xdr:row>35</xdr:row>
      <xdr:rowOff>125730</xdr:rowOff>
    </xdr:to>
    <xdr:sp macro="" textlink="">
      <xdr:nvSpPr>
        <xdr:cNvPr id="80" name="楕円 79">
          <a:extLst>
            <a:ext uri="{FF2B5EF4-FFF2-40B4-BE49-F238E27FC236}">
              <a16:creationId xmlns:a16="http://schemas.microsoft.com/office/drawing/2014/main" id="{8CCBBB60-C86D-4D5B-9581-850D7696E6FA}"/>
            </a:ext>
          </a:extLst>
        </xdr:cNvPr>
        <xdr:cNvSpPr/>
      </xdr:nvSpPr>
      <xdr:spPr>
        <a:xfrm>
          <a:off x="1079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74930</xdr:rowOff>
    </xdr:from>
    <xdr:to>
      <xdr:col>10</xdr:col>
      <xdr:colOff>114300</xdr:colOff>
      <xdr:row>35</xdr:row>
      <xdr:rowOff>96520</xdr:rowOff>
    </xdr:to>
    <xdr:cxnSp macro="">
      <xdr:nvCxnSpPr>
        <xdr:cNvPr id="81" name="直線コネクタ 80">
          <a:extLst>
            <a:ext uri="{FF2B5EF4-FFF2-40B4-BE49-F238E27FC236}">
              <a16:creationId xmlns:a16="http://schemas.microsoft.com/office/drawing/2014/main" id="{76CACDE5-4321-4194-8AD5-8A476B0A74B5}"/>
            </a:ext>
          </a:extLst>
        </xdr:cNvPr>
        <xdr:cNvCxnSpPr/>
      </xdr:nvCxnSpPr>
      <xdr:spPr>
        <a:xfrm>
          <a:off x="1130300" y="60756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a:extLst>
            <a:ext uri="{FF2B5EF4-FFF2-40B4-BE49-F238E27FC236}">
              <a16:creationId xmlns:a16="http://schemas.microsoft.com/office/drawing/2014/main" id="{EBF32D90-7A7F-4DD7-A77B-A869CE78650E}"/>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a:extLst>
            <a:ext uri="{FF2B5EF4-FFF2-40B4-BE49-F238E27FC236}">
              <a16:creationId xmlns:a16="http://schemas.microsoft.com/office/drawing/2014/main" id="{F177496C-8174-449E-AD17-5662067C0684}"/>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a:extLst>
            <a:ext uri="{FF2B5EF4-FFF2-40B4-BE49-F238E27FC236}">
              <a16:creationId xmlns:a16="http://schemas.microsoft.com/office/drawing/2014/main" id="{1260B1B6-56AD-40F6-9961-E57EBC071B92}"/>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a:extLst>
            <a:ext uri="{FF2B5EF4-FFF2-40B4-BE49-F238E27FC236}">
              <a16:creationId xmlns:a16="http://schemas.microsoft.com/office/drawing/2014/main" id="{33EB9F26-21A0-4DF7-A232-A834A11CB8DE}"/>
            </a:ext>
          </a:extLst>
        </xdr:cNvPr>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40657</xdr:rowOff>
    </xdr:from>
    <xdr:ext cx="405111" cy="259045"/>
    <xdr:sp macro="" textlink="">
      <xdr:nvSpPr>
        <xdr:cNvPr id="86" name="n_1mainValue【図書館】&#10;有形固定資産減価償却率">
          <a:extLst>
            <a:ext uri="{FF2B5EF4-FFF2-40B4-BE49-F238E27FC236}">
              <a16:creationId xmlns:a16="http://schemas.microsoft.com/office/drawing/2014/main" id="{F2295238-DF91-4016-917C-EF817CDE592F}"/>
            </a:ext>
          </a:extLst>
        </xdr:cNvPr>
        <xdr:cNvSpPr txBox="1"/>
      </xdr:nvSpPr>
      <xdr:spPr>
        <a:xfrm>
          <a:off x="3582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7" name="n_2mainValue【図書館】&#10;有形固定資産減価償却率">
          <a:extLst>
            <a:ext uri="{FF2B5EF4-FFF2-40B4-BE49-F238E27FC236}">
              <a16:creationId xmlns:a16="http://schemas.microsoft.com/office/drawing/2014/main" id="{A9251A2C-677C-40F9-940A-46602B42B42D}"/>
            </a:ext>
          </a:extLst>
        </xdr:cNvPr>
        <xdr:cNvSpPr txBox="1"/>
      </xdr:nvSpPr>
      <xdr:spPr>
        <a:xfrm>
          <a:off x="2705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163847</xdr:rowOff>
    </xdr:from>
    <xdr:ext cx="405111" cy="259045"/>
    <xdr:sp macro="" textlink="">
      <xdr:nvSpPr>
        <xdr:cNvPr id="88" name="n_3mainValue【図書館】&#10;有形固定資産減価償却率">
          <a:extLst>
            <a:ext uri="{FF2B5EF4-FFF2-40B4-BE49-F238E27FC236}">
              <a16:creationId xmlns:a16="http://schemas.microsoft.com/office/drawing/2014/main" id="{0F10EB96-1416-47F8-864A-55AA547C130F}"/>
            </a:ext>
          </a:extLst>
        </xdr:cNvPr>
        <xdr:cNvSpPr txBox="1"/>
      </xdr:nvSpPr>
      <xdr:spPr>
        <a:xfrm>
          <a:off x="181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142257</xdr:rowOff>
    </xdr:from>
    <xdr:ext cx="405111" cy="259045"/>
    <xdr:sp macro="" textlink="">
      <xdr:nvSpPr>
        <xdr:cNvPr id="89" name="n_4mainValue【図書館】&#10;有形固定資産減価償却率">
          <a:extLst>
            <a:ext uri="{FF2B5EF4-FFF2-40B4-BE49-F238E27FC236}">
              <a16:creationId xmlns:a16="http://schemas.microsoft.com/office/drawing/2014/main" id="{73EC5568-492E-4EB0-8511-E2D916573E54}"/>
            </a:ext>
          </a:extLst>
        </xdr:cNvPr>
        <xdr:cNvSpPr txBox="1"/>
      </xdr:nvSpPr>
      <xdr:spPr>
        <a:xfrm>
          <a:off x="927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ABBF4D43-77C4-47CD-8AF6-2503CFDAE8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2F72215-6735-4B09-A338-A8FC6FD3B1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1ADDA5A4-78CC-4272-9BF2-113B141158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C0D2EC36-586C-4A42-9D20-6ED89DE6CC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D1D990A2-E3D1-4709-A455-3305B4DF30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51ECE360-C094-4F81-807B-076E10185B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967CCE3E-63B2-4C95-9579-E5AB05BA51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E5D1E6C7-F123-4E85-A039-285DFFFA783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4C3295D2-4D98-46C8-9596-03029F27DD9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E683371-B4EC-4101-A099-F81D509A0E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929DE741-010B-4565-BFA0-2AD226F7EA4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FA9A0904-7014-44C5-881D-9772B180046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E57E5C9E-BB43-4677-AF0B-C93B98400F3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21854E2F-6B94-43BE-8BBE-89D3158E345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51C267E8-DDBB-410F-A897-488262E29F3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266DA8F8-CDF9-4C07-A1E6-AD48E45F0E2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D0533FC2-F0B6-4621-B403-1606BEB728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99220AC5-3128-4D8E-997E-AA216BF2CD3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FB5ECF0A-C249-4E6A-828B-7F7C147E0E7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A6C02C0F-94E9-4182-8475-BC5EB696347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C7C62EC-43C5-4FB4-8FBB-C722654A0B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5537A2A9-FE96-4CCE-946A-C14C3CF14A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5DADB64-8154-43BE-B80E-E5C30C5AB0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4F693D2-DF62-45A4-A159-00E4AA911E85}"/>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F425BB3B-04D5-4B43-AB07-34DA71FEB1C9}"/>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67863155-804A-483D-908A-B1C4B651CE4D}"/>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6343D7C9-3E4F-4B04-867C-0F9A68EFA2AD}"/>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103B22B7-1FFB-4AE1-AA24-249AC9B94682}"/>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a:extLst>
            <a:ext uri="{FF2B5EF4-FFF2-40B4-BE49-F238E27FC236}">
              <a16:creationId xmlns:a16="http://schemas.microsoft.com/office/drawing/2014/main" id="{C8B84F1D-E5B0-4568-A874-E7028230975C}"/>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F3C71922-7A55-4082-9919-0F7A963BE77E}"/>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465B0420-70F2-470F-A35B-0FCC54293541}"/>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F37FFC2D-13B8-4B17-9D15-2A57542B633C}"/>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A3380E0A-0B71-4F83-80F0-1CBD5AB4D436}"/>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3" name="フローチャート: 判断 122">
          <a:extLst>
            <a:ext uri="{FF2B5EF4-FFF2-40B4-BE49-F238E27FC236}">
              <a16:creationId xmlns:a16="http://schemas.microsoft.com/office/drawing/2014/main" id="{409EC252-394D-49A3-8221-9CE2E5BB993F}"/>
            </a:ext>
          </a:extLst>
        </xdr:cNvPr>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C093830-CC41-4904-BF75-20BC8BFA04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E838DDB-E579-490F-865C-8EDF674466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46A3A68-B7C0-440A-94FC-8E282F5352B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996CDE-08F1-4821-AB37-CEC9F04326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ACC69A9-715B-4028-9BED-355B0B5722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29" name="楕円 128">
          <a:extLst>
            <a:ext uri="{FF2B5EF4-FFF2-40B4-BE49-F238E27FC236}">
              <a16:creationId xmlns:a16="http://schemas.microsoft.com/office/drawing/2014/main" id="{F146E256-B989-48D6-9438-EAD454E080B5}"/>
            </a:ext>
          </a:extLst>
        </xdr:cNvPr>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124477</xdr:rowOff>
    </xdr:from>
    <xdr:ext cx="469744" cy="259045"/>
    <xdr:sp macro="" textlink="">
      <xdr:nvSpPr>
        <xdr:cNvPr id="130" name="【図書館】&#10;一人当たり面積該当値テキスト">
          <a:extLst>
            <a:ext uri="{FF2B5EF4-FFF2-40B4-BE49-F238E27FC236}">
              <a16:creationId xmlns:a16="http://schemas.microsoft.com/office/drawing/2014/main" id="{EC7CA255-0D19-475B-B722-759B0CE845C3}"/>
            </a:ext>
          </a:extLst>
        </xdr:cNvPr>
        <xdr:cNvSpPr txBox="1"/>
      </xdr:nvSpPr>
      <xdr:spPr>
        <a:xfrm>
          <a:off x="105156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109220</xdr:rowOff>
    </xdr:from>
    <xdr:to>
      <xdr:col>50</xdr:col>
      <xdr:colOff>165100</xdr:colOff>
      <xdr:row>40</xdr:row>
      <xdr:rowOff>39370</xdr:rowOff>
    </xdr:to>
    <xdr:sp macro="" textlink="">
      <xdr:nvSpPr>
        <xdr:cNvPr id="131" name="楕円 130">
          <a:extLst>
            <a:ext uri="{FF2B5EF4-FFF2-40B4-BE49-F238E27FC236}">
              <a16:creationId xmlns:a16="http://schemas.microsoft.com/office/drawing/2014/main" id="{ED4DCDFF-4811-41CC-95F6-1B66665B2EBB}"/>
            </a:ext>
          </a:extLst>
        </xdr:cNvPr>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160020</xdr:rowOff>
    </xdr:to>
    <xdr:cxnSp macro="">
      <xdr:nvCxnSpPr>
        <xdr:cNvPr id="132" name="直線コネクタ 131">
          <a:extLst>
            <a:ext uri="{FF2B5EF4-FFF2-40B4-BE49-F238E27FC236}">
              <a16:creationId xmlns:a16="http://schemas.microsoft.com/office/drawing/2014/main" id="{1DBD3C8F-C241-41C5-953E-108C5EB3EC5C}"/>
            </a:ext>
          </a:extLst>
        </xdr:cNvPr>
        <xdr:cNvCxnSpPr/>
      </xdr:nvCxnSpPr>
      <xdr:spPr>
        <a:xfrm flipV="1">
          <a:off x="9639300" y="683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33" name="楕円 132">
          <a:extLst>
            <a:ext uri="{FF2B5EF4-FFF2-40B4-BE49-F238E27FC236}">
              <a16:creationId xmlns:a16="http://schemas.microsoft.com/office/drawing/2014/main" id="{7DBF814C-5D3F-40B3-A79A-FA21130EB75C}"/>
            </a:ext>
          </a:extLst>
        </xdr:cNvPr>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160020</xdr:rowOff>
    </xdr:from>
    <xdr:to>
      <xdr:col>50</xdr:col>
      <xdr:colOff>114300</xdr:colOff>
      <xdr:row>39</xdr:row>
      <xdr:rowOff>167640</xdr:rowOff>
    </xdr:to>
    <xdr:cxnSp macro="">
      <xdr:nvCxnSpPr>
        <xdr:cNvPr id="134" name="直線コネクタ 133">
          <a:extLst>
            <a:ext uri="{FF2B5EF4-FFF2-40B4-BE49-F238E27FC236}">
              <a16:creationId xmlns:a16="http://schemas.microsoft.com/office/drawing/2014/main" id="{38AB8312-3AA7-470A-8339-3BB681D5183F}"/>
            </a:ext>
          </a:extLst>
        </xdr:cNvPr>
        <xdr:cNvCxnSpPr/>
      </xdr:nvCxnSpPr>
      <xdr:spPr>
        <a:xfrm flipV="1">
          <a:off x="8750300" y="6846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124460</xdr:rowOff>
    </xdr:from>
    <xdr:to>
      <xdr:col>41</xdr:col>
      <xdr:colOff>101600</xdr:colOff>
      <xdr:row>40</xdr:row>
      <xdr:rowOff>54610</xdr:rowOff>
    </xdr:to>
    <xdr:sp macro="" textlink="">
      <xdr:nvSpPr>
        <xdr:cNvPr id="135" name="楕円 134">
          <a:extLst>
            <a:ext uri="{FF2B5EF4-FFF2-40B4-BE49-F238E27FC236}">
              <a16:creationId xmlns:a16="http://schemas.microsoft.com/office/drawing/2014/main" id="{115D14F4-8C95-4714-981D-B829C940E19A}"/>
            </a:ext>
          </a:extLst>
        </xdr:cNvPr>
        <xdr:cNvSpPr/>
      </xdr:nvSpPr>
      <xdr:spPr>
        <a:xfrm>
          <a:off x="781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40</xdr:row>
      <xdr:rowOff>3810</xdr:rowOff>
    </xdr:to>
    <xdr:cxnSp macro="">
      <xdr:nvCxnSpPr>
        <xdr:cNvPr id="136" name="直線コネクタ 135">
          <a:extLst>
            <a:ext uri="{FF2B5EF4-FFF2-40B4-BE49-F238E27FC236}">
              <a16:creationId xmlns:a16="http://schemas.microsoft.com/office/drawing/2014/main" id="{D0AA0BA9-AA16-466E-826B-92C219129247}"/>
            </a:ext>
          </a:extLst>
        </xdr:cNvPr>
        <xdr:cNvCxnSpPr/>
      </xdr:nvCxnSpPr>
      <xdr:spPr>
        <a:xfrm flipV="1">
          <a:off x="7861300" y="6854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132080</xdr:rowOff>
    </xdr:from>
    <xdr:to>
      <xdr:col>36</xdr:col>
      <xdr:colOff>165100</xdr:colOff>
      <xdr:row>40</xdr:row>
      <xdr:rowOff>62230</xdr:rowOff>
    </xdr:to>
    <xdr:sp macro="" textlink="">
      <xdr:nvSpPr>
        <xdr:cNvPr id="137" name="楕円 136">
          <a:extLst>
            <a:ext uri="{FF2B5EF4-FFF2-40B4-BE49-F238E27FC236}">
              <a16:creationId xmlns:a16="http://schemas.microsoft.com/office/drawing/2014/main" id="{71404CE3-6553-449D-853D-E2B6D8DD7E48}"/>
            </a:ext>
          </a:extLst>
        </xdr:cNvPr>
        <xdr:cNvSpPr/>
      </xdr:nvSpPr>
      <xdr:spPr>
        <a:xfrm>
          <a:off x="692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xdr:rowOff>
    </xdr:from>
    <xdr:to>
      <xdr:col>41</xdr:col>
      <xdr:colOff>50800</xdr:colOff>
      <xdr:row>40</xdr:row>
      <xdr:rowOff>11430</xdr:rowOff>
    </xdr:to>
    <xdr:cxnSp macro="">
      <xdr:nvCxnSpPr>
        <xdr:cNvPr id="138" name="直線コネクタ 137">
          <a:extLst>
            <a:ext uri="{FF2B5EF4-FFF2-40B4-BE49-F238E27FC236}">
              <a16:creationId xmlns:a16="http://schemas.microsoft.com/office/drawing/2014/main" id="{1DC8BDBF-E944-46BA-96C6-1D23B00B7866}"/>
            </a:ext>
          </a:extLst>
        </xdr:cNvPr>
        <xdr:cNvCxnSpPr/>
      </xdr:nvCxnSpPr>
      <xdr:spPr>
        <a:xfrm flipV="1">
          <a:off x="6972300" y="6861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a:extLst>
            <a:ext uri="{FF2B5EF4-FFF2-40B4-BE49-F238E27FC236}">
              <a16:creationId xmlns:a16="http://schemas.microsoft.com/office/drawing/2014/main" id="{654E2199-9963-48DC-8FE4-CEC14F86E95D}"/>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a:extLst>
            <a:ext uri="{FF2B5EF4-FFF2-40B4-BE49-F238E27FC236}">
              <a16:creationId xmlns:a16="http://schemas.microsoft.com/office/drawing/2014/main" id="{86636E89-8795-4492-B3D6-545F1E00AC14}"/>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a:extLst>
            <a:ext uri="{FF2B5EF4-FFF2-40B4-BE49-F238E27FC236}">
              <a16:creationId xmlns:a16="http://schemas.microsoft.com/office/drawing/2014/main" id="{3A8D5084-B9D4-4A3F-95A2-5C113FF8FA4B}"/>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2" name="n_4aveValue【図書館】&#10;一人当たり面積">
          <a:extLst>
            <a:ext uri="{FF2B5EF4-FFF2-40B4-BE49-F238E27FC236}">
              <a16:creationId xmlns:a16="http://schemas.microsoft.com/office/drawing/2014/main" id="{A8E195FE-50ED-45C2-ABEB-4403BF681077}"/>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55897</xdr:rowOff>
    </xdr:from>
    <xdr:ext cx="469744" cy="259045"/>
    <xdr:sp macro="" textlink="">
      <xdr:nvSpPr>
        <xdr:cNvPr id="143" name="n_1mainValue【図書館】&#10;一人当たり面積">
          <a:extLst>
            <a:ext uri="{FF2B5EF4-FFF2-40B4-BE49-F238E27FC236}">
              <a16:creationId xmlns:a16="http://schemas.microsoft.com/office/drawing/2014/main" id="{817C24ED-238D-4F3E-A4C1-D28E5B6205C0}"/>
            </a:ext>
          </a:extLst>
        </xdr:cNvPr>
        <xdr:cNvSpPr txBox="1"/>
      </xdr:nvSpPr>
      <xdr:spPr>
        <a:xfrm>
          <a:off x="93917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44" name="n_2mainValue【図書館】&#10;一人当たり面積">
          <a:extLst>
            <a:ext uri="{FF2B5EF4-FFF2-40B4-BE49-F238E27FC236}">
              <a16:creationId xmlns:a16="http://schemas.microsoft.com/office/drawing/2014/main" id="{8D562988-624C-4D8B-8668-E430B41671AF}"/>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71137</xdr:rowOff>
    </xdr:from>
    <xdr:ext cx="469744" cy="259045"/>
    <xdr:sp macro="" textlink="">
      <xdr:nvSpPr>
        <xdr:cNvPr id="145" name="n_3mainValue【図書館】&#10;一人当たり面積">
          <a:extLst>
            <a:ext uri="{FF2B5EF4-FFF2-40B4-BE49-F238E27FC236}">
              <a16:creationId xmlns:a16="http://schemas.microsoft.com/office/drawing/2014/main" id="{7AA35B16-3393-4770-9515-D600B49D7ACF}"/>
            </a:ext>
          </a:extLst>
        </xdr:cNvPr>
        <xdr:cNvSpPr txBox="1"/>
      </xdr:nvSpPr>
      <xdr:spPr>
        <a:xfrm>
          <a:off x="7626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78757</xdr:rowOff>
    </xdr:from>
    <xdr:ext cx="469744" cy="259045"/>
    <xdr:sp macro="" textlink="">
      <xdr:nvSpPr>
        <xdr:cNvPr id="146" name="n_4mainValue【図書館】&#10;一人当たり面積">
          <a:extLst>
            <a:ext uri="{FF2B5EF4-FFF2-40B4-BE49-F238E27FC236}">
              <a16:creationId xmlns:a16="http://schemas.microsoft.com/office/drawing/2014/main" id="{F4DE67A8-1F4B-4094-BCE2-064D2ABFB7B9}"/>
            </a:ext>
          </a:extLst>
        </xdr:cNvPr>
        <xdr:cNvSpPr txBox="1"/>
      </xdr:nvSpPr>
      <xdr:spPr>
        <a:xfrm>
          <a:off x="6737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18D6610-E2A1-4AAF-AEA0-F68F72222A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CB75835A-3C67-4BCF-B8B2-480DDF2EB7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9B8C1A5-BF0B-426E-BEB1-7918BE7796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E02811C-B025-4768-9BB4-9BAD72BE8A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CB19BDC-F477-4B55-BBC6-248FA6CE34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5B14C15-6EC7-4830-948A-A55450D324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33E836B-DC69-4D79-8902-05FE360A8E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1D53845-E8FD-428C-8A8D-3686A9700A8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AE2029A-4A1C-4383-A0CE-FEB04D31F9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E862F29-319D-49FB-9293-AB33BD90FC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DB78A75-E941-4A14-AA22-4DDAF74CB1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CAE703D7-6D6F-4481-93D8-5B7AA522602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97B504D7-C7C8-40CF-9E05-B7D96D204EE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718FA628-3A10-4379-AD77-96A6382FCC7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B10DCF01-EDF9-4C2E-ADB8-6328F80009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8EDB878-2FBD-458C-9E93-6E133F3D3BB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D413333-6D52-42A4-B1A0-47E70B92F6A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C071C64-49ED-4D95-9739-653CDA924F4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9560074-FC55-4577-B6B6-A0952D613B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6DE94CA-11C5-4DB8-A2A7-E3EB3323C88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3F17E676-2B76-4560-9AC0-D1B9129E915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A89461D-6269-4898-BC5A-EBADEC895E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A13708A-A0C9-48B2-BC5D-4490E43A6F4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4A0CA3DE-D133-4033-9E76-D18068569DB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2D8E24DF-CB17-4F9F-8BEA-C85F7C923064}"/>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37BE51D0-848D-46F2-ACA7-5D75C0DC5CC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F13ABBEC-365A-418B-AC1E-FDCA8FE21A8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31519D2-D98C-4E67-B0A6-F5864466F91F}"/>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A4FA704E-9601-41A4-908E-60C08E59A21A}"/>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B4C52415-9CB8-4AE1-9284-7BE978B73703}"/>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1B303CA2-987D-4511-B42C-323B8D430E01}"/>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DD15A55B-DEE6-4EE5-BBB9-B726231B4BF2}"/>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DEC14095-789A-4F3C-99DE-0FCD663EFF56}"/>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394912FE-0FEA-4701-9AA4-E36656FBE719}"/>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81" name="フローチャート: 判断 180">
          <a:extLst>
            <a:ext uri="{FF2B5EF4-FFF2-40B4-BE49-F238E27FC236}">
              <a16:creationId xmlns:a16="http://schemas.microsoft.com/office/drawing/2014/main" id="{0C13A127-CDB0-4270-897A-FB8F1DB3767D}"/>
            </a:ext>
          </a:extLst>
        </xdr:cNvPr>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7F4921D-B4A0-4E03-BACA-00A7976A065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8730AB7-4DD8-4F0C-9D45-A3B6EF77E2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AD4C5E1-0B53-4C89-A344-FD08D10925B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DED2D06-8A10-4DCC-B69C-32C49D1E65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F9CED95-95A6-43F8-9EA1-DCAB636E80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141605</xdr:rowOff>
    </xdr:from>
    <xdr:to>
      <xdr:col>24</xdr:col>
      <xdr:colOff>114300</xdr:colOff>
      <xdr:row>62</xdr:row>
      <xdr:rowOff>71755</xdr:rowOff>
    </xdr:to>
    <xdr:sp macro="" textlink="">
      <xdr:nvSpPr>
        <xdr:cNvPr id="187" name="楕円 186">
          <a:extLst>
            <a:ext uri="{FF2B5EF4-FFF2-40B4-BE49-F238E27FC236}">
              <a16:creationId xmlns:a16="http://schemas.microsoft.com/office/drawing/2014/main" id="{7726A803-A6B9-4AE2-B820-3503F7E05C51}"/>
            </a:ext>
          </a:extLst>
        </xdr:cNvPr>
        <xdr:cNvSpPr/>
      </xdr:nvSpPr>
      <xdr:spPr>
        <a:xfrm>
          <a:off x="4584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120032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B9FA47E-70B9-4409-8BCF-69C3D45ACA63}"/>
            </a:ext>
          </a:extLst>
        </xdr:cNvPr>
        <xdr:cNvSpPr txBox="1"/>
      </xdr:nvSpPr>
      <xdr:spPr>
        <a:xfrm>
          <a:off x="4673600"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189" name="楕円 188">
          <a:extLst>
            <a:ext uri="{FF2B5EF4-FFF2-40B4-BE49-F238E27FC236}">
              <a16:creationId xmlns:a16="http://schemas.microsoft.com/office/drawing/2014/main" id="{973AB3A0-8C05-4399-B084-4B8F1394D3BB}"/>
            </a:ext>
          </a:extLst>
        </xdr:cNvPr>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20955</xdr:rowOff>
    </xdr:to>
    <xdr:cxnSp macro="">
      <xdr:nvCxnSpPr>
        <xdr:cNvPr id="190" name="直線コネクタ 189">
          <a:extLst>
            <a:ext uri="{FF2B5EF4-FFF2-40B4-BE49-F238E27FC236}">
              <a16:creationId xmlns:a16="http://schemas.microsoft.com/office/drawing/2014/main" id="{3271DB73-26E4-4231-9421-55FFF22BA1A4}"/>
            </a:ext>
          </a:extLst>
        </xdr:cNvPr>
        <xdr:cNvCxnSpPr/>
      </xdr:nvCxnSpPr>
      <xdr:spPr>
        <a:xfrm>
          <a:off x="3797300" y="106146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1" name="楕円 190">
          <a:extLst>
            <a:ext uri="{FF2B5EF4-FFF2-40B4-BE49-F238E27FC236}">
              <a16:creationId xmlns:a16="http://schemas.microsoft.com/office/drawing/2014/main" id="{4F227D16-D712-4670-82A8-831C22BDEE9B}"/>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156210</xdr:rowOff>
    </xdr:to>
    <xdr:cxnSp macro="">
      <xdr:nvCxnSpPr>
        <xdr:cNvPr id="192" name="直線コネクタ 191">
          <a:extLst>
            <a:ext uri="{FF2B5EF4-FFF2-40B4-BE49-F238E27FC236}">
              <a16:creationId xmlns:a16="http://schemas.microsoft.com/office/drawing/2014/main" id="{475322A7-FD34-4092-8414-1F3BB9EE0005}"/>
            </a:ext>
          </a:extLst>
        </xdr:cNvPr>
        <xdr:cNvCxnSpPr/>
      </xdr:nvCxnSpPr>
      <xdr:spPr>
        <a:xfrm>
          <a:off x="2908300" y="10595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73025</xdr:rowOff>
    </xdr:from>
    <xdr:to>
      <xdr:col>10</xdr:col>
      <xdr:colOff>165100</xdr:colOff>
      <xdr:row>62</xdr:row>
      <xdr:rowOff>3175</xdr:rowOff>
    </xdr:to>
    <xdr:sp macro="" textlink="">
      <xdr:nvSpPr>
        <xdr:cNvPr id="193" name="楕円 192">
          <a:extLst>
            <a:ext uri="{FF2B5EF4-FFF2-40B4-BE49-F238E27FC236}">
              <a16:creationId xmlns:a16="http://schemas.microsoft.com/office/drawing/2014/main" id="{4293842C-C467-4DE5-9B16-F43E37C2C56A}"/>
            </a:ext>
          </a:extLst>
        </xdr:cNvPr>
        <xdr:cNvSpPr/>
      </xdr:nvSpPr>
      <xdr:spPr>
        <a:xfrm>
          <a:off x="196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123825</xdr:rowOff>
    </xdr:from>
    <xdr:to>
      <xdr:col>15</xdr:col>
      <xdr:colOff>50800</xdr:colOff>
      <xdr:row>61</xdr:row>
      <xdr:rowOff>137160</xdr:rowOff>
    </xdr:to>
    <xdr:cxnSp macro="">
      <xdr:nvCxnSpPr>
        <xdr:cNvPr id="194" name="直線コネクタ 193">
          <a:extLst>
            <a:ext uri="{FF2B5EF4-FFF2-40B4-BE49-F238E27FC236}">
              <a16:creationId xmlns:a16="http://schemas.microsoft.com/office/drawing/2014/main" id="{06D8EC8C-EAF1-4AFA-8A97-9D2765172162}"/>
            </a:ext>
          </a:extLst>
        </xdr:cNvPr>
        <xdr:cNvCxnSpPr/>
      </xdr:nvCxnSpPr>
      <xdr:spPr>
        <a:xfrm>
          <a:off x="2019300" y="105822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34925</xdr:rowOff>
    </xdr:from>
    <xdr:to>
      <xdr:col>6</xdr:col>
      <xdr:colOff>38100</xdr:colOff>
      <xdr:row>61</xdr:row>
      <xdr:rowOff>136525</xdr:rowOff>
    </xdr:to>
    <xdr:sp macro="" textlink="">
      <xdr:nvSpPr>
        <xdr:cNvPr id="195" name="楕円 194">
          <a:extLst>
            <a:ext uri="{FF2B5EF4-FFF2-40B4-BE49-F238E27FC236}">
              <a16:creationId xmlns:a16="http://schemas.microsoft.com/office/drawing/2014/main" id="{7E7E2935-818D-4CA8-9FFB-D35B00BF43AA}"/>
            </a:ext>
          </a:extLst>
        </xdr:cNvPr>
        <xdr:cNvSpPr/>
      </xdr:nvSpPr>
      <xdr:spPr>
        <a:xfrm>
          <a:off x="1079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85725</xdr:rowOff>
    </xdr:from>
    <xdr:to>
      <xdr:col>10</xdr:col>
      <xdr:colOff>114300</xdr:colOff>
      <xdr:row>61</xdr:row>
      <xdr:rowOff>123825</xdr:rowOff>
    </xdr:to>
    <xdr:cxnSp macro="">
      <xdr:nvCxnSpPr>
        <xdr:cNvPr id="196" name="直線コネクタ 195">
          <a:extLst>
            <a:ext uri="{FF2B5EF4-FFF2-40B4-BE49-F238E27FC236}">
              <a16:creationId xmlns:a16="http://schemas.microsoft.com/office/drawing/2014/main" id="{62E0BCA7-954E-4757-B0E9-BB73FC053F25}"/>
            </a:ext>
          </a:extLst>
        </xdr:cNvPr>
        <xdr:cNvCxnSpPr/>
      </xdr:nvCxnSpPr>
      <xdr:spPr>
        <a:xfrm>
          <a:off x="1130300" y="10544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AD98CA79-385A-4218-A6FE-B8DE2567DE36}"/>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69E1FDE5-F333-43CB-8427-3798E187C7FF}"/>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1BC783C9-9CAA-44FA-9C8B-B61E82C75DA7}"/>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200" name="n_4aveValue【体育館・プール】&#10;有形固定資産減価償却率">
          <a:extLst>
            <a:ext uri="{FF2B5EF4-FFF2-40B4-BE49-F238E27FC236}">
              <a16:creationId xmlns:a16="http://schemas.microsoft.com/office/drawing/2014/main" id="{31544B5C-68AD-4554-BC34-FB928BDDE7EF}"/>
            </a:ext>
          </a:extLst>
        </xdr:cNvPr>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26687</xdr:rowOff>
    </xdr:from>
    <xdr:ext cx="405111" cy="259045"/>
    <xdr:sp macro="" textlink="">
      <xdr:nvSpPr>
        <xdr:cNvPr id="201" name="n_1mainValue【体育館・プール】&#10;有形固定資産減価償却率">
          <a:extLst>
            <a:ext uri="{FF2B5EF4-FFF2-40B4-BE49-F238E27FC236}">
              <a16:creationId xmlns:a16="http://schemas.microsoft.com/office/drawing/2014/main" id="{FAA19143-58F3-499C-82A8-D1BFB2D803D7}"/>
            </a:ext>
          </a:extLst>
        </xdr:cNvPr>
        <xdr:cNvSpPr txBox="1"/>
      </xdr:nvSpPr>
      <xdr:spPr>
        <a:xfrm>
          <a:off x="3582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2" name="n_2mainValue【体育館・プール】&#10;有形固定資産減価償却率">
          <a:extLst>
            <a:ext uri="{FF2B5EF4-FFF2-40B4-BE49-F238E27FC236}">
              <a16:creationId xmlns:a16="http://schemas.microsoft.com/office/drawing/2014/main" id="{DBDD8670-EBA3-41B9-BB9E-9FBD5CFFB13A}"/>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203" name="n_3mainValue【体育館・プール】&#10;有形固定資産減価償却率">
          <a:extLst>
            <a:ext uri="{FF2B5EF4-FFF2-40B4-BE49-F238E27FC236}">
              <a16:creationId xmlns:a16="http://schemas.microsoft.com/office/drawing/2014/main" id="{3F7B737B-08E5-4D0B-9F17-B687D21BC02C}"/>
            </a:ext>
          </a:extLst>
        </xdr:cNvPr>
        <xdr:cNvSpPr txBox="1"/>
      </xdr:nvSpPr>
      <xdr:spPr>
        <a:xfrm>
          <a:off x="1816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127652</xdr:rowOff>
    </xdr:from>
    <xdr:ext cx="405111" cy="259045"/>
    <xdr:sp macro="" textlink="">
      <xdr:nvSpPr>
        <xdr:cNvPr id="204" name="n_4mainValue【体育館・プール】&#10;有形固定資産減価償却率">
          <a:extLst>
            <a:ext uri="{FF2B5EF4-FFF2-40B4-BE49-F238E27FC236}">
              <a16:creationId xmlns:a16="http://schemas.microsoft.com/office/drawing/2014/main" id="{81E46785-69BE-4A34-9853-5CA398219707}"/>
            </a:ext>
          </a:extLst>
        </xdr:cNvPr>
        <xdr:cNvSpPr txBox="1"/>
      </xdr:nvSpPr>
      <xdr:spPr>
        <a:xfrm>
          <a:off x="927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6446834-06F9-482A-A327-E5844FBC0F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FAB42C0-0227-4266-9A08-7EEC4D95CE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3B8CF7C-5DD1-470C-9AB0-31120E17D4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CCAFBA3-091D-433F-8B3A-3A35DFA1DB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19E47DA-6399-406A-88D5-3AEE4D6275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A2EB794-197E-4694-87CD-285FEE48AC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5C3EA92-2C1C-4327-9905-088C0BBC9A0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BBB6007-FE0E-4059-94CB-4DE5C55370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309D5E8-6AE6-463E-9D30-4803C028A6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70C92C1-1799-45F8-890D-8176B2FCFB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4581EE61-1B5D-487A-BD1C-25AAD4253EE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FC231C0E-F767-4A7A-A749-3E461C6C693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A66FCCCE-4603-4A12-95B3-7A5A6B5A2C4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F9FEEE0C-689B-411E-9215-A0A1800409C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C698B504-6A53-4DF4-8D0A-279C1AAF744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2320549D-AFBB-4257-B3A9-B0EEF6CB0A5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AF4713EA-222D-4743-B09E-B112D6940E7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F1E9BE1F-95A3-45A9-914D-EF538D16AFB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EDCEE373-B0CE-482C-AA3E-7230926E43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FE67F546-B2BA-4DCA-9094-76A29D78F14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19BA3B9F-14D3-4CC7-AB92-D344760A80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386645BC-7EFB-47C7-BBD0-B9A0CD8FBC49}"/>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690FABCC-7C63-4797-84E6-96DFAB515609}"/>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C60F7B0A-622C-4AB6-9E02-462B3C3E2A3B}"/>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B332AC2B-D589-4DAD-B22D-A99206BB24DE}"/>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56A585D4-82D2-4FCC-9DC3-33337522A4CB}"/>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a:extLst>
            <a:ext uri="{FF2B5EF4-FFF2-40B4-BE49-F238E27FC236}">
              <a16:creationId xmlns:a16="http://schemas.microsoft.com/office/drawing/2014/main" id="{33A8EA3D-5F51-4404-B718-6B595C77F48B}"/>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DC452C2F-051C-4740-84ED-74F27DAE328F}"/>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65FFCA4A-D1BB-4C97-9C18-305D5E73EEEF}"/>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DCACEF51-3C78-4C06-BEE6-AF61B9CDDD11}"/>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C9277CEE-3863-4150-A40B-8283849DA9A9}"/>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36" name="フローチャート: 判断 235">
          <a:extLst>
            <a:ext uri="{FF2B5EF4-FFF2-40B4-BE49-F238E27FC236}">
              <a16:creationId xmlns:a16="http://schemas.microsoft.com/office/drawing/2014/main" id="{D187CBCE-8D40-4592-9C82-E489106387BA}"/>
            </a:ext>
          </a:extLst>
        </xdr:cNvPr>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EDC555B-E68F-4B7D-A7D7-0E7DDE3997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0C9BFF2-85D0-4FCF-B5AA-40BF00018B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229C891-547E-4E63-9773-C38896831F6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A73B18D-FF17-4C72-AC26-17BC3FCBF9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216183D-A0F2-4C82-A6D4-33F1629445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58471</xdr:rowOff>
    </xdr:from>
    <xdr:to>
      <xdr:col>55</xdr:col>
      <xdr:colOff>50800</xdr:colOff>
      <xdr:row>62</xdr:row>
      <xdr:rowOff>160071</xdr:rowOff>
    </xdr:to>
    <xdr:sp macro="" textlink="">
      <xdr:nvSpPr>
        <xdr:cNvPr id="242" name="楕円 241">
          <a:extLst>
            <a:ext uri="{FF2B5EF4-FFF2-40B4-BE49-F238E27FC236}">
              <a16:creationId xmlns:a16="http://schemas.microsoft.com/office/drawing/2014/main" id="{948FC985-9CAF-4249-B349-C166850B63C2}"/>
            </a:ext>
          </a:extLst>
        </xdr:cNvPr>
        <xdr:cNvSpPr/>
      </xdr:nvSpPr>
      <xdr:spPr>
        <a:xfrm>
          <a:off x="10426700" y="106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81348</xdr:rowOff>
    </xdr:from>
    <xdr:ext cx="469744" cy="259045"/>
    <xdr:sp macro="" textlink="">
      <xdr:nvSpPr>
        <xdr:cNvPr id="243" name="【体育館・プール】&#10;一人当たり面積該当値テキスト">
          <a:extLst>
            <a:ext uri="{FF2B5EF4-FFF2-40B4-BE49-F238E27FC236}">
              <a16:creationId xmlns:a16="http://schemas.microsoft.com/office/drawing/2014/main" id="{BE3912F0-9C22-4B96-A336-97C65C351BD1}"/>
            </a:ext>
          </a:extLst>
        </xdr:cNvPr>
        <xdr:cNvSpPr txBox="1"/>
      </xdr:nvSpPr>
      <xdr:spPr>
        <a:xfrm>
          <a:off x="10515600" y="105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63043</xdr:rowOff>
    </xdr:from>
    <xdr:to>
      <xdr:col>50</xdr:col>
      <xdr:colOff>165100</xdr:colOff>
      <xdr:row>62</xdr:row>
      <xdr:rowOff>164643</xdr:rowOff>
    </xdr:to>
    <xdr:sp macro="" textlink="">
      <xdr:nvSpPr>
        <xdr:cNvPr id="244" name="楕円 243">
          <a:extLst>
            <a:ext uri="{FF2B5EF4-FFF2-40B4-BE49-F238E27FC236}">
              <a16:creationId xmlns:a16="http://schemas.microsoft.com/office/drawing/2014/main" id="{083A31EB-F0B9-4928-B7EE-2045D08F9D32}"/>
            </a:ext>
          </a:extLst>
        </xdr:cNvPr>
        <xdr:cNvSpPr/>
      </xdr:nvSpPr>
      <xdr:spPr>
        <a:xfrm>
          <a:off x="95885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109271</xdr:rowOff>
    </xdr:from>
    <xdr:to>
      <xdr:col>55</xdr:col>
      <xdr:colOff>0</xdr:colOff>
      <xdr:row>62</xdr:row>
      <xdr:rowOff>113843</xdr:rowOff>
    </xdr:to>
    <xdr:cxnSp macro="">
      <xdr:nvCxnSpPr>
        <xdr:cNvPr id="245" name="直線コネクタ 244">
          <a:extLst>
            <a:ext uri="{FF2B5EF4-FFF2-40B4-BE49-F238E27FC236}">
              <a16:creationId xmlns:a16="http://schemas.microsoft.com/office/drawing/2014/main" id="{CD426A69-1FE7-4370-8720-645B922C750F}"/>
            </a:ext>
          </a:extLst>
        </xdr:cNvPr>
        <xdr:cNvCxnSpPr/>
      </xdr:nvCxnSpPr>
      <xdr:spPr>
        <a:xfrm flipV="1">
          <a:off x="9639300" y="1073917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67614</xdr:rowOff>
    </xdr:from>
    <xdr:to>
      <xdr:col>46</xdr:col>
      <xdr:colOff>38100</xdr:colOff>
      <xdr:row>62</xdr:row>
      <xdr:rowOff>169214</xdr:rowOff>
    </xdr:to>
    <xdr:sp macro="" textlink="">
      <xdr:nvSpPr>
        <xdr:cNvPr id="246" name="楕円 245">
          <a:extLst>
            <a:ext uri="{FF2B5EF4-FFF2-40B4-BE49-F238E27FC236}">
              <a16:creationId xmlns:a16="http://schemas.microsoft.com/office/drawing/2014/main" id="{08F1E237-0BCC-4C7F-BA28-7891399CAA58}"/>
            </a:ext>
          </a:extLst>
        </xdr:cNvPr>
        <xdr:cNvSpPr/>
      </xdr:nvSpPr>
      <xdr:spPr>
        <a:xfrm>
          <a:off x="8699500" y="10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113843</xdr:rowOff>
    </xdr:from>
    <xdr:to>
      <xdr:col>50</xdr:col>
      <xdr:colOff>114300</xdr:colOff>
      <xdr:row>62</xdr:row>
      <xdr:rowOff>118414</xdr:rowOff>
    </xdr:to>
    <xdr:cxnSp macro="">
      <xdr:nvCxnSpPr>
        <xdr:cNvPr id="247" name="直線コネクタ 246">
          <a:extLst>
            <a:ext uri="{FF2B5EF4-FFF2-40B4-BE49-F238E27FC236}">
              <a16:creationId xmlns:a16="http://schemas.microsoft.com/office/drawing/2014/main" id="{9D435982-71D2-4179-A9AE-4D3D59056CC2}"/>
            </a:ext>
          </a:extLst>
        </xdr:cNvPr>
        <xdr:cNvCxnSpPr/>
      </xdr:nvCxnSpPr>
      <xdr:spPr>
        <a:xfrm flipV="1">
          <a:off x="8750300" y="107437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72187</xdr:rowOff>
    </xdr:from>
    <xdr:to>
      <xdr:col>41</xdr:col>
      <xdr:colOff>101600</xdr:colOff>
      <xdr:row>63</xdr:row>
      <xdr:rowOff>2337</xdr:rowOff>
    </xdr:to>
    <xdr:sp macro="" textlink="">
      <xdr:nvSpPr>
        <xdr:cNvPr id="248" name="楕円 247">
          <a:extLst>
            <a:ext uri="{FF2B5EF4-FFF2-40B4-BE49-F238E27FC236}">
              <a16:creationId xmlns:a16="http://schemas.microsoft.com/office/drawing/2014/main" id="{9911E672-89E9-45DD-B5EF-1D4E0FB92D94}"/>
            </a:ext>
          </a:extLst>
        </xdr:cNvPr>
        <xdr:cNvSpPr/>
      </xdr:nvSpPr>
      <xdr:spPr>
        <a:xfrm>
          <a:off x="7810500" y="107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118414</xdr:rowOff>
    </xdr:from>
    <xdr:to>
      <xdr:col>45</xdr:col>
      <xdr:colOff>177800</xdr:colOff>
      <xdr:row>62</xdr:row>
      <xdr:rowOff>122987</xdr:rowOff>
    </xdr:to>
    <xdr:cxnSp macro="">
      <xdr:nvCxnSpPr>
        <xdr:cNvPr id="249" name="直線コネクタ 248">
          <a:extLst>
            <a:ext uri="{FF2B5EF4-FFF2-40B4-BE49-F238E27FC236}">
              <a16:creationId xmlns:a16="http://schemas.microsoft.com/office/drawing/2014/main" id="{E518DA50-83E8-4B00-971C-23CD8C3BB561}"/>
            </a:ext>
          </a:extLst>
        </xdr:cNvPr>
        <xdr:cNvCxnSpPr/>
      </xdr:nvCxnSpPr>
      <xdr:spPr>
        <a:xfrm flipV="1">
          <a:off x="7861300" y="10748314"/>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75387</xdr:rowOff>
    </xdr:from>
    <xdr:to>
      <xdr:col>36</xdr:col>
      <xdr:colOff>165100</xdr:colOff>
      <xdr:row>63</xdr:row>
      <xdr:rowOff>5537</xdr:rowOff>
    </xdr:to>
    <xdr:sp macro="" textlink="">
      <xdr:nvSpPr>
        <xdr:cNvPr id="250" name="楕円 249">
          <a:extLst>
            <a:ext uri="{FF2B5EF4-FFF2-40B4-BE49-F238E27FC236}">
              <a16:creationId xmlns:a16="http://schemas.microsoft.com/office/drawing/2014/main" id="{7FA219FA-F87C-43BD-8B66-0E3A219A790F}"/>
            </a:ext>
          </a:extLst>
        </xdr:cNvPr>
        <xdr:cNvSpPr/>
      </xdr:nvSpPr>
      <xdr:spPr>
        <a:xfrm>
          <a:off x="6921500" y="10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122987</xdr:rowOff>
    </xdr:from>
    <xdr:to>
      <xdr:col>41</xdr:col>
      <xdr:colOff>50800</xdr:colOff>
      <xdr:row>62</xdr:row>
      <xdr:rowOff>126187</xdr:rowOff>
    </xdr:to>
    <xdr:cxnSp macro="">
      <xdr:nvCxnSpPr>
        <xdr:cNvPr id="251" name="直線コネクタ 250">
          <a:extLst>
            <a:ext uri="{FF2B5EF4-FFF2-40B4-BE49-F238E27FC236}">
              <a16:creationId xmlns:a16="http://schemas.microsoft.com/office/drawing/2014/main" id="{3791EADA-EC26-4FF6-B3A6-69D55A4D8521}"/>
            </a:ext>
          </a:extLst>
        </xdr:cNvPr>
        <xdr:cNvCxnSpPr/>
      </xdr:nvCxnSpPr>
      <xdr:spPr>
        <a:xfrm flipV="1">
          <a:off x="6972300" y="1075288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a:extLst>
            <a:ext uri="{FF2B5EF4-FFF2-40B4-BE49-F238E27FC236}">
              <a16:creationId xmlns:a16="http://schemas.microsoft.com/office/drawing/2014/main" id="{71F0387D-5370-4E8A-B17F-D916670E5F49}"/>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a:extLst>
            <a:ext uri="{FF2B5EF4-FFF2-40B4-BE49-F238E27FC236}">
              <a16:creationId xmlns:a16="http://schemas.microsoft.com/office/drawing/2014/main" id="{1E86041F-FEF7-4171-ADBF-9A7D807008A3}"/>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a:extLst>
            <a:ext uri="{FF2B5EF4-FFF2-40B4-BE49-F238E27FC236}">
              <a16:creationId xmlns:a16="http://schemas.microsoft.com/office/drawing/2014/main" id="{F72292A0-0AB9-4B39-85E7-6ED2BA4EA176}"/>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66159</xdr:rowOff>
    </xdr:from>
    <xdr:ext cx="469744" cy="259045"/>
    <xdr:sp macro="" textlink="">
      <xdr:nvSpPr>
        <xdr:cNvPr id="255" name="n_4aveValue【体育館・プール】&#10;一人当たり面積">
          <a:extLst>
            <a:ext uri="{FF2B5EF4-FFF2-40B4-BE49-F238E27FC236}">
              <a16:creationId xmlns:a16="http://schemas.microsoft.com/office/drawing/2014/main" id="{F35A1557-102F-4E10-915F-E061DD3CB932}"/>
            </a:ext>
          </a:extLst>
        </xdr:cNvPr>
        <xdr:cNvSpPr txBox="1"/>
      </xdr:nvSpPr>
      <xdr:spPr>
        <a:xfrm>
          <a:off x="6737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9720</xdr:rowOff>
    </xdr:from>
    <xdr:ext cx="469744" cy="259045"/>
    <xdr:sp macro="" textlink="">
      <xdr:nvSpPr>
        <xdr:cNvPr id="256" name="n_1mainValue【体育館・プール】&#10;一人当たり面積">
          <a:extLst>
            <a:ext uri="{FF2B5EF4-FFF2-40B4-BE49-F238E27FC236}">
              <a16:creationId xmlns:a16="http://schemas.microsoft.com/office/drawing/2014/main" id="{BBFA1344-C96C-451D-98F4-D4F3F3CD6014}"/>
            </a:ext>
          </a:extLst>
        </xdr:cNvPr>
        <xdr:cNvSpPr txBox="1"/>
      </xdr:nvSpPr>
      <xdr:spPr>
        <a:xfrm>
          <a:off x="9391727" y="1046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14291</xdr:rowOff>
    </xdr:from>
    <xdr:ext cx="469744" cy="259045"/>
    <xdr:sp macro="" textlink="">
      <xdr:nvSpPr>
        <xdr:cNvPr id="257" name="n_2mainValue【体育館・プール】&#10;一人当たり面積">
          <a:extLst>
            <a:ext uri="{FF2B5EF4-FFF2-40B4-BE49-F238E27FC236}">
              <a16:creationId xmlns:a16="http://schemas.microsoft.com/office/drawing/2014/main" id="{FEA687CE-8A2B-44BF-95DC-0C1BE5DF1584}"/>
            </a:ext>
          </a:extLst>
        </xdr:cNvPr>
        <xdr:cNvSpPr txBox="1"/>
      </xdr:nvSpPr>
      <xdr:spPr>
        <a:xfrm>
          <a:off x="8515427" y="104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18864</xdr:rowOff>
    </xdr:from>
    <xdr:ext cx="469744" cy="259045"/>
    <xdr:sp macro="" textlink="">
      <xdr:nvSpPr>
        <xdr:cNvPr id="258" name="n_3mainValue【体育館・プール】&#10;一人当たり面積">
          <a:extLst>
            <a:ext uri="{FF2B5EF4-FFF2-40B4-BE49-F238E27FC236}">
              <a16:creationId xmlns:a16="http://schemas.microsoft.com/office/drawing/2014/main" id="{767CB436-F722-4E45-B6B2-F2255C8954FA}"/>
            </a:ext>
          </a:extLst>
        </xdr:cNvPr>
        <xdr:cNvSpPr txBox="1"/>
      </xdr:nvSpPr>
      <xdr:spPr>
        <a:xfrm>
          <a:off x="7626427" y="104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22064</xdr:rowOff>
    </xdr:from>
    <xdr:ext cx="469744" cy="259045"/>
    <xdr:sp macro="" textlink="">
      <xdr:nvSpPr>
        <xdr:cNvPr id="259" name="n_4mainValue【体育館・プール】&#10;一人当たり面積">
          <a:extLst>
            <a:ext uri="{FF2B5EF4-FFF2-40B4-BE49-F238E27FC236}">
              <a16:creationId xmlns:a16="http://schemas.microsoft.com/office/drawing/2014/main" id="{B4981DE8-53F8-45D3-86A1-4605034D8317}"/>
            </a:ext>
          </a:extLst>
        </xdr:cNvPr>
        <xdr:cNvSpPr txBox="1"/>
      </xdr:nvSpPr>
      <xdr:spPr>
        <a:xfrm>
          <a:off x="6737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E0F7765A-9A20-4DE7-BC77-FE1D3BE7DD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525A0CCF-F281-421E-8919-BB9CC73F8B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AD35A67-B49D-4BF0-A4A4-B7C92B0078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AB97FE3-11F3-439C-AF4A-D3C50A9550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55BE7D3-BF98-4B90-A395-076873BC28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F210AC57-6478-453A-A019-728FC241AA8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F296E88-27EF-466A-9680-E701B46537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D6932992-FA8E-404E-BF99-BEBE532528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4765A6D-E812-4C09-958C-590E53907A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D9F7506B-D256-41A0-A4A4-AA1CE10460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A82CC408-BA27-49B6-91FA-72A7188D39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D9EAE46-59F4-4BBD-8EA7-D41CB5F662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44FBA148-18EB-4B08-AFE0-75DF25034D3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5738623A-B6F1-45F9-83EC-5ACD7BFB57C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F5AEE8E7-49FE-4BA7-8733-E49F44D733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529ECC9F-A54D-4749-A8C9-69D748B40CA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B8354BF-13D7-4438-A2CF-0ADB7ADD7AF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81D1AA18-A02F-4FB6-9FCE-24CE137EDDB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5B40ACE8-F0CE-462D-A249-13813FD68B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96EADCC-D63F-4C6C-B367-80CDD3F8A2E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F8B2E9D9-8CC1-409C-A7BE-5F513BC98A2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E107E990-BA71-43F2-90CD-CFC560A98B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72BE2B8-2850-4DCB-B44B-653CD9C1517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325D0F3-1FD3-44CB-ADC3-83D65E953D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B9020DB7-9492-43C9-9FE5-88F143E2ACC5}"/>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C88876FB-0652-4685-B95F-F5504DB2507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B0EBFA3D-0DCB-4B41-8263-374562022A8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52196A26-6476-49D5-AC3B-DF3EEF755E9C}"/>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50C23C0E-1108-4C2F-9EF0-C98106915513}"/>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54B2851A-D33E-4134-9C99-15831F9A52DD}"/>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556191AC-4204-41D1-AB11-AF04A3B7FD3A}"/>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1E8610FA-40F6-4E23-B87B-C1720CA820A7}"/>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3C6024FA-FE6B-4F6A-BA2A-495334837654}"/>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FC61B31A-D252-4302-A2E9-2A5C39391A1A}"/>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4" name="フローチャート: 判断 293">
          <a:extLst>
            <a:ext uri="{FF2B5EF4-FFF2-40B4-BE49-F238E27FC236}">
              <a16:creationId xmlns:a16="http://schemas.microsoft.com/office/drawing/2014/main" id="{86D5B916-7B03-44C1-8D44-2E511BF7D783}"/>
            </a:ext>
          </a:extLst>
        </xdr:cNvPr>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C0A972E-A53C-4888-A316-2F9030575E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97F2A1C-38CA-4157-9D66-C8BA782FBBC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C360A59-2EF4-4058-923C-28BAE1304D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D261E84-4B02-4530-A3B3-7ADD42EA98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360C5AD-0D64-47A9-89CB-962774882F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300" name="楕円 299">
          <a:extLst>
            <a:ext uri="{FF2B5EF4-FFF2-40B4-BE49-F238E27FC236}">
              <a16:creationId xmlns:a16="http://schemas.microsoft.com/office/drawing/2014/main" id="{B58E950B-6CDE-47F5-9539-DD22F6D9BB93}"/>
            </a:ext>
          </a:extLst>
        </xdr:cNvPr>
        <xdr:cNvSpPr/>
      </xdr:nvSpPr>
      <xdr:spPr>
        <a:xfrm>
          <a:off x="4584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62882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EA4A76EA-E2C3-45AE-A8BE-96E838BA2BB7}"/>
            </a:ext>
          </a:extLst>
        </xdr:cNvPr>
        <xdr:cNvSpPr txBox="1"/>
      </xdr:nvSpPr>
      <xdr:spPr>
        <a:xfrm>
          <a:off x="4673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302" name="楕円 301">
          <a:extLst>
            <a:ext uri="{FF2B5EF4-FFF2-40B4-BE49-F238E27FC236}">
              <a16:creationId xmlns:a16="http://schemas.microsoft.com/office/drawing/2014/main" id="{C5138A2F-7512-4545-9162-FD15A62EA9EF}"/>
            </a:ext>
          </a:extLst>
        </xdr:cNvPr>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135255</xdr:rowOff>
    </xdr:to>
    <xdr:cxnSp macro="">
      <xdr:nvCxnSpPr>
        <xdr:cNvPr id="303" name="直線コネクタ 302">
          <a:extLst>
            <a:ext uri="{FF2B5EF4-FFF2-40B4-BE49-F238E27FC236}">
              <a16:creationId xmlns:a16="http://schemas.microsoft.com/office/drawing/2014/main" id="{9504D4E2-2BEF-4A75-9319-2675F0A75729}"/>
            </a:ext>
          </a:extLst>
        </xdr:cNvPr>
        <xdr:cNvCxnSpPr/>
      </xdr:nvCxnSpPr>
      <xdr:spPr>
        <a:xfrm>
          <a:off x="3797300" y="141503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4" name="楕円 303">
          <a:extLst>
            <a:ext uri="{FF2B5EF4-FFF2-40B4-BE49-F238E27FC236}">
              <a16:creationId xmlns:a16="http://schemas.microsoft.com/office/drawing/2014/main" id="{4E15577F-71BB-4E6E-AF72-C7CB315274B1}"/>
            </a:ext>
          </a:extLst>
        </xdr:cNvPr>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91439</xdr:rowOff>
    </xdr:to>
    <xdr:cxnSp macro="">
      <xdr:nvCxnSpPr>
        <xdr:cNvPr id="305" name="直線コネクタ 304">
          <a:extLst>
            <a:ext uri="{FF2B5EF4-FFF2-40B4-BE49-F238E27FC236}">
              <a16:creationId xmlns:a16="http://schemas.microsoft.com/office/drawing/2014/main" id="{17EE9BB2-F680-498C-BEFC-479CD9000EE2}"/>
            </a:ext>
          </a:extLst>
        </xdr:cNvPr>
        <xdr:cNvCxnSpPr/>
      </xdr:nvCxnSpPr>
      <xdr:spPr>
        <a:xfrm>
          <a:off x="2908300" y="14106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126364</xdr:rowOff>
    </xdr:from>
    <xdr:to>
      <xdr:col>10</xdr:col>
      <xdr:colOff>165100</xdr:colOff>
      <xdr:row>82</xdr:row>
      <xdr:rowOff>56514</xdr:rowOff>
    </xdr:to>
    <xdr:sp macro="" textlink="">
      <xdr:nvSpPr>
        <xdr:cNvPr id="306" name="楕円 305">
          <a:extLst>
            <a:ext uri="{FF2B5EF4-FFF2-40B4-BE49-F238E27FC236}">
              <a16:creationId xmlns:a16="http://schemas.microsoft.com/office/drawing/2014/main" id="{D94493D8-380F-4856-B399-7CC767B81E82}"/>
            </a:ext>
          </a:extLst>
        </xdr:cNvPr>
        <xdr:cNvSpPr/>
      </xdr:nvSpPr>
      <xdr:spPr>
        <a:xfrm>
          <a:off x="1968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5714</xdr:rowOff>
    </xdr:from>
    <xdr:to>
      <xdr:col>15</xdr:col>
      <xdr:colOff>50800</xdr:colOff>
      <xdr:row>82</xdr:row>
      <xdr:rowOff>47625</xdr:rowOff>
    </xdr:to>
    <xdr:cxnSp macro="">
      <xdr:nvCxnSpPr>
        <xdr:cNvPr id="307" name="直線コネクタ 306">
          <a:extLst>
            <a:ext uri="{FF2B5EF4-FFF2-40B4-BE49-F238E27FC236}">
              <a16:creationId xmlns:a16="http://schemas.microsoft.com/office/drawing/2014/main" id="{08148F16-9552-42ED-8AB8-5AAB8E62AC01}"/>
            </a:ext>
          </a:extLst>
        </xdr:cNvPr>
        <xdr:cNvCxnSpPr/>
      </xdr:nvCxnSpPr>
      <xdr:spPr>
        <a:xfrm>
          <a:off x="2019300" y="14064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84455</xdr:rowOff>
    </xdr:from>
    <xdr:to>
      <xdr:col>6</xdr:col>
      <xdr:colOff>38100</xdr:colOff>
      <xdr:row>82</xdr:row>
      <xdr:rowOff>14605</xdr:rowOff>
    </xdr:to>
    <xdr:sp macro="" textlink="">
      <xdr:nvSpPr>
        <xdr:cNvPr id="308" name="楕円 307">
          <a:extLst>
            <a:ext uri="{FF2B5EF4-FFF2-40B4-BE49-F238E27FC236}">
              <a16:creationId xmlns:a16="http://schemas.microsoft.com/office/drawing/2014/main" id="{18F9F09B-344E-4719-B612-A85C4698F10F}"/>
            </a:ext>
          </a:extLst>
        </xdr:cNvPr>
        <xdr:cNvSpPr/>
      </xdr:nvSpPr>
      <xdr:spPr>
        <a:xfrm>
          <a:off x="1079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135255</xdr:rowOff>
    </xdr:from>
    <xdr:to>
      <xdr:col>10</xdr:col>
      <xdr:colOff>114300</xdr:colOff>
      <xdr:row>82</xdr:row>
      <xdr:rowOff>5714</xdr:rowOff>
    </xdr:to>
    <xdr:cxnSp macro="">
      <xdr:nvCxnSpPr>
        <xdr:cNvPr id="309" name="直線コネクタ 308">
          <a:extLst>
            <a:ext uri="{FF2B5EF4-FFF2-40B4-BE49-F238E27FC236}">
              <a16:creationId xmlns:a16="http://schemas.microsoft.com/office/drawing/2014/main" id="{AF7210C8-8AC6-4509-9892-3A5B44B1CE26}"/>
            </a:ext>
          </a:extLst>
        </xdr:cNvPr>
        <xdr:cNvCxnSpPr/>
      </xdr:nvCxnSpPr>
      <xdr:spPr>
        <a:xfrm>
          <a:off x="1130300" y="14022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93C2D07B-1F87-4488-82D5-C8AEF01BD4EC}"/>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65449B60-96CF-4BD5-B2B0-5937E4B635FF}"/>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33D27EAB-1D5E-4436-8844-D99997F75865}"/>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3" name="n_4aveValue【福祉施設】&#10;有形固定資産減価償却率">
          <a:extLst>
            <a:ext uri="{FF2B5EF4-FFF2-40B4-BE49-F238E27FC236}">
              <a16:creationId xmlns:a16="http://schemas.microsoft.com/office/drawing/2014/main" id="{2FF4EED4-B920-41D8-892C-C42D30267CCF}"/>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314" name="n_1mainValue【福祉施設】&#10;有形固定資産減価償却率">
          <a:extLst>
            <a:ext uri="{FF2B5EF4-FFF2-40B4-BE49-F238E27FC236}">
              <a16:creationId xmlns:a16="http://schemas.microsoft.com/office/drawing/2014/main" id="{CC952ACE-41F3-4C21-A0F8-F2715D6725F2}"/>
            </a:ext>
          </a:extLst>
        </xdr:cNvPr>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315" name="n_2mainValue【福祉施設】&#10;有形固定資産減価償却率">
          <a:extLst>
            <a:ext uri="{FF2B5EF4-FFF2-40B4-BE49-F238E27FC236}">
              <a16:creationId xmlns:a16="http://schemas.microsoft.com/office/drawing/2014/main" id="{16C490D7-6B74-46C7-AB8B-9EDEDD5B4460}"/>
            </a:ext>
          </a:extLst>
        </xdr:cNvPr>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316" name="n_3mainValue【福祉施設】&#10;有形固定資産減価償却率">
          <a:extLst>
            <a:ext uri="{FF2B5EF4-FFF2-40B4-BE49-F238E27FC236}">
              <a16:creationId xmlns:a16="http://schemas.microsoft.com/office/drawing/2014/main" id="{0F956DA8-C36C-48B7-87FF-847D040D63D6}"/>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5732</xdr:rowOff>
    </xdr:from>
    <xdr:ext cx="405111" cy="259045"/>
    <xdr:sp macro="" textlink="">
      <xdr:nvSpPr>
        <xdr:cNvPr id="317" name="n_4mainValue【福祉施設】&#10;有形固定資産減価償却率">
          <a:extLst>
            <a:ext uri="{FF2B5EF4-FFF2-40B4-BE49-F238E27FC236}">
              <a16:creationId xmlns:a16="http://schemas.microsoft.com/office/drawing/2014/main" id="{221E163D-4E04-4073-8B31-0E56BEC5278D}"/>
            </a:ext>
          </a:extLst>
        </xdr:cNvPr>
        <xdr:cNvSpPr txBox="1"/>
      </xdr:nvSpPr>
      <xdr:spPr>
        <a:xfrm>
          <a:off x="927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3BB56D2A-330D-4A0B-953A-7134F6D86F0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59F761DB-B90E-4E6E-8C41-2F396E39D4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F3D9216-D2F2-4315-BBB9-94FA90C3CB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977A67F-08E7-4654-B7F4-FBF5384656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B3D0587C-09CE-4650-B517-BDC0EC2690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AF9A47A-6006-4FA9-A5C3-EE061284534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843EF8D9-82FC-4FE2-A800-8AB83559A7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B60193FE-AF50-4EA7-8EB4-B681444A0A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E16884B-9F9E-4D49-AA78-A19DA0C0B8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59C9827-AA88-4EF0-B985-D339E9CA765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BE2E3494-C27E-40F7-8FC7-2CDAD181FB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F417DDA0-2682-4344-BAE1-5947999B3B0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74AEE83F-A9AC-4E41-BEDD-950FFF5E240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786C11F2-A89F-4242-AC9B-D0B08392360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2D98BBD2-1A41-48E4-977E-FF023BB4709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49F34B97-63CF-486C-BFF8-24DA802DA13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53A1F737-73C5-4500-9320-F5612EA83ED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44D0300C-AB3C-4A16-8397-044C7343D7F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834FF0FD-5121-4192-B419-986B6C34C32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D5272CCB-8F5C-4FD5-BAEC-7FA19939888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6D467A7-6B83-41E1-8632-B24C6D23AB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9630F5E3-56AB-424B-A615-A7DE4711CE9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733C0D28-9F8B-426A-8156-367F272CC4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65F740C5-C9B7-4797-9146-B60BD3A7087B}"/>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98A71A7E-BA5F-486B-AB8E-5B45EAD4DDF5}"/>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18E6551D-1265-4FF2-8E1C-247B8937D8D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23BE72EA-62E9-47BA-A6AB-09BB643556C6}"/>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311F6484-1BDB-49FF-AF92-A3D671D13754}"/>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a:extLst>
            <a:ext uri="{FF2B5EF4-FFF2-40B4-BE49-F238E27FC236}">
              <a16:creationId xmlns:a16="http://schemas.microsoft.com/office/drawing/2014/main" id="{D1730E9D-7327-4ECE-A3F2-BE07D974BC4B}"/>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A6DCFB5F-8C25-456D-8FA2-D1A1F91DF3C1}"/>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93DB0211-C3A0-4629-A5CA-D62F3D38A61C}"/>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3FFD0D83-B287-4338-80F9-4674139CCB63}"/>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5C31C144-0F90-470F-A679-97B94E7324B4}"/>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51" name="フローチャート: 判断 350">
          <a:extLst>
            <a:ext uri="{FF2B5EF4-FFF2-40B4-BE49-F238E27FC236}">
              <a16:creationId xmlns:a16="http://schemas.microsoft.com/office/drawing/2014/main" id="{4509C742-9D6A-42A5-AA05-DEB10A20967F}"/>
            </a:ext>
          </a:extLst>
        </xdr:cNvPr>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50B8ED5-259D-4CBE-9321-91DC2637E7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6857FC9-DB41-45C2-81BE-A057299B54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C814AE1-7604-4381-89CC-BFA49ADED7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90B3122-EAD8-4DDE-80F2-27141EBC84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E56A62A-F060-4894-AB2A-F2FA778D0F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357" name="楕円 356">
          <a:extLst>
            <a:ext uri="{FF2B5EF4-FFF2-40B4-BE49-F238E27FC236}">
              <a16:creationId xmlns:a16="http://schemas.microsoft.com/office/drawing/2014/main" id="{165B979D-C6C2-49A3-90F8-DC4220999780}"/>
            </a:ext>
          </a:extLst>
        </xdr:cNvPr>
        <xdr:cNvSpPr/>
      </xdr:nvSpPr>
      <xdr:spPr>
        <a:xfrm>
          <a:off x="10426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151147</xdr:rowOff>
    </xdr:from>
    <xdr:ext cx="469744" cy="259045"/>
    <xdr:sp macro="" textlink="">
      <xdr:nvSpPr>
        <xdr:cNvPr id="358" name="【福祉施設】&#10;一人当たり面積該当値テキスト">
          <a:extLst>
            <a:ext uri="{FF2B5EF4-FFF2-40B4-BE49-F238E27FC236}">
              <a16:creationId xmlns:a16="http://schemas.microsoft.com/office/drawing/2014/main" id="{8EF4F3C4-AC09-4F0F-A3E3-52F9DBE1D510}"/>
            </a:ext>
          </a:extLst>
        </xdr:cNvPr>
        <xdr:cNvSpPr txBox="1"/>
      </xdr:nvSpPr>
      <xdr:spPr>
        <a:xfrm>
          <a:off x="10515600"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133350</xdr:rowOff>
    </xdr:from>
    <xdr:to>
      <xdr:col>50</xdr:col>
      <xdr:colOff>165100</xdr:colOff>
      <xdr:row>85</xdr:row>
      <xdr:rowOff>63500</xdr:rowOff>
    </xdr:to>
    <xdr:sp macro="" textlink="">
      <xdr:nvSpPr>
        <xdr:cNvPr id="359" name="楕円 358">
          <a:extLst>
            <a:ext uri="{FF2B5EF4-FFF2-40B4-BE49-F238E27FC236}">
              <a16:creationId xmlns:a16="http://schemas.microsoft.com/office/drawing/2014/main" id="{89D50FAC-666F-485A-A02C-69C1BE76E5CD}"/>
            </a:ext>
          </a:extLst>
        </xdr:cNvPr>
        <xdr:cNvSpPr/>
      </xdr:nvSpPr>
      <xdr:spPr>
        <a:xfrm>
          <a:off x="9588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12700</xdr:rowOff>
    </xdr:to>
    <xdr:cxnSp macro="">
      <xdr:nvCxnSpPr>
        <xdr:cNvPr id="360" name="直線コネクタ 359">
          <a:extLst>
            <a:ext uri="{FF2B5EF4-FFF2-40B4-BE49-F238E27FC236}">
              <a16:creationId xmlns:a16="http://schemas.microsoft.com/office/drawing/2014/main" id="{72909D72-D9C3-4F66-B9B8-DDE7506622AC}"/>
            </a:ext>
          </a:extLst>
        </xdr:cNvPr>
        <xdr:cNvCxnSpPr/>
      </xdr:nvCxnSpPr>
      <xdr:spPr>
        <a:xfrm flipV="1">
          <a:off x="9639300" y="145808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61" name="楕円 360">
          <a:extLst>
            <a:ext uri="{FF2B5EF4-FFF2-40B4-BE49-F238E27FC236}">
              <a16:creationId xmlns:a16="http://schemas.microsoft.com/office/drawing/2014/main" id="{C4EBC90C-5B2C-4A27-B0D2-F001F0CBF2BC}"/>
            </a:ext>
          </a:extLst>
        </xdr:cNvPr>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12700</xdr:rowOff>
    </xdr:from>
    <xdr:to>
      <xdr:col>50</xdr:col>
      <xdr:colOff>114300</xdr:colOff>
      <xdr:row>85</xdr:row>
      <xdr:rowOff>19050</xdr:rowOff>
    </xdr:to>
    <xdr:cxnSp macro="">
      <xdr:nvCxnSpPr>
        <xdr:cNvPr id="362" name="直線コネクタ 361">
          <a:extLst>
            <a:ext uri="{FF2B5EF4-FFF2-40B4-BE49-F238E27FC236}">
              <a16:creationId xmlns:a16="http://schemas.microsoft.com/office/drawing/2014/main" id="{48AABBBC-BA06-4B1B-B251-8755DBCC0A94}"/>
            </a:ext>
          </a:extLst>
        </xdr:cNvPr>
        <xdr:cNvCxnSpPr/>
      </xdr:nvCxnSpPr>
      <xdr:spPr>
        <a:xfrm flipV="1">
          <a:off x="8750300" y="145859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144780</xdr:rowOff>
    </xdr:from>
    <xdr:to>
      <xdr:col>41</xdr:col>
      <xdr:colOff>101600</xdr:colOff>
      <xdr:row>85</xdr:row>
      <xdr:rowOff>74930</xdr:rowOff>
    </xdr:to>
    <xdr:sp macro="" textlink="">
      <xdr:nvSpPr>
        <xdr:cNvPr id="363" name="楕円 362">
          <a:extLst>
            <a:ext uri="{FF2B5EF4-FFF2-40B4-BE49-F238E27FC236}">
              <a16:creationId xmlns:a16="http://schemas.microsoft.com/office/drawing/2014/main" id="{1A7F391B-28FF-4D6C-B832-708F4B1A0823}"/>
            </a:ext>
          </a:extLst>
        </xdr:cNvPr>
        <xdr:cNvSpPr/>
      </xdr:nvSpPr>
      <xdr:spPr>
        <a:xfrm>
          <a:off x="78105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24130</xdr:rowOff>
    </xdr:to>
    <xdr:cxnSp macro="">
      <xdr:nvCxnSpPr>
        <xdr:cNvPr id="364" name="直線コネクタ 363">
          <a:extLst>
            <a:ext uri="{FF2B5EF4-FFF2-40B4-BE49-F238E27FC236}">
              <a16:creationId xmlns:a16="http://schemas.microsoft.com/office/drawing/2014/main" id="{B07D857A-2B09-46F1-BC02-32BC6167D42C}"/>
            </a:ext>
          </a:extLst>
        </xdr:cNvPr>
        <xdr:cNvCxnSpPr/>
      </xdr:nvCxnSpPr>
      <xdr:spPr>
        <a:xfrm flipV="1">
          <a:off x="7861300" y="145923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148589</xdr:rowOff>
    </xdr:from>
    <xdr:to>
      <xdr:col>36</xdr:col>
      <xdr:colOff>165100</xdr:colOff>
      <xdr:row>85</xdr:row>
      <xdr:rowOff>78739</xdr:rowOff>
    </xdr:to>
    <xdr:sp macro="" textlink="">
      <xdr:nvSpPr>
        <xdr:cNvPr id="365" name="楕円 364">
          <a:extLst>
            <a:ext uri="{FF2B5EF4-FFF2-40B4-BE49-F238E27FC236}">
              <a16:creationId xmlns:a16="http://schemas.microsoft.com/office/drawing/2014/main" id="{F5789E06-7B32-40F1-9AE0-8FF08F5BA812}"/>
            </a:ext>
          </a:extLst>
        </xdr:cNvPr>
        <xdr:cNvSpPr/>
      </xdr:nvSpPr>
      <xdr:spPr>
        <a:xfrm>
          <a:off x="6921500" y="14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24130</xdr:rowOff>
    </xdr:from>
    <xdr:to>
      <xdr:col>41</xdr:col>
      <xdr:colOff>50800</xdr:colOff>
      <xdr:row>85</xdr:row>
      <xdr:rowOff>27939</xdr:rowOff>
    </xdr:to>
    <xdr:cxnSp macro="">
      <xdr:nvCxnSpPr>
        <xdr:cNvPr id="366" name="直線コネクタ 365">
          <a:extLst>
            <a:ext uri="{FF2B5EF4-FFF2-40B4-BE49-F238E27FC236}">
              <a16:creationId xmlns:a16="http://schemas.microsoft.com/office/drawing/2014/main" id="{59703E1E-68BD-45D2-998D-FD0F960AF987}"/>
            </a:ext>
          </a:extLst>
        </xdr:cNvPr>
        <xdr:cNvCxnSpPr/>
      </xdr:nvCxnSpPr>
      <xdr:spPr>
        <a:xfrm flipV="1">
          <a:off x="6972300" y="14597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a:extLst>
            <a:ext uri="{FF2B5EF4-FFF2-40B4-BE49-F238E27FC236}">
              <a16:creationId xmlns:a16="http://schemas.microsoft.com/office/drawing/2014/main" id="{A788BD4C-3B9E-4348-9E87-97835EDC9D5B}"/>
            </a:ext>
          </a:extLst>
        </xdr:cNvPr>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a:extLst>
            <a:ext uri="{FF2B5EF4-FFF2-40B4-BE49-F238E27FC236}">
              <a16:creationId xmlns:a16="http://schemas.microsoft.com/office/drawing/2014/main" id="{AE439EB9-1722-4E4E-B7BC-66E596F4FA2D}"/>
            </a:ext>
          </a:extLst>
        </xdr:cNvPr>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a:extLst>
            <a:ext uri="{FF2B5EF4-FFF2-40B4-BE49-F238E27FC236}">
              <a16:creationId xmlns:a16="http://schemas.microsoft.com/office/drawing/2014/main" id="{7E8E1829-D7CD-492E-A2AE-4EA65C6E7F1D}"/>
            </a:ext>
          </a:extLst>
        </xdr:cNvPr>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139716</xdr:rowOff>
    </xdr:from>
    <xdr:ext cx="469744" cy="259045"/>
    <xdr:sp macro="" textlink="">
      <xdr:nvSpPr>
        <xdr:cNvPr id="370" name="n_4aveValue【福祉施設】&#10;一人当たり面積">
          <a:extLst>
            <a:ext uri="{FF2B5EF4-FFF2-40B4-BE49-F238E27FC236}">
              <a16:creationId xmlns:a16="http://schemas.microsoft.com/office/drawing/2014/main" id="{A600C794-718C-44BC-9D01-35E2F14C3AF6}"/>
            </a:ext>
          </a:extLst>
        </xdr:cNvPr>
        <xdr:cNvSpPr txBox="1"/>
      </xdr:nvSpPr>
      <xdr:spPr>
        <a:xfrm>
          <a:off x="6737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80027</xdr:rowOff>
    </xdr:from>
    <xdr:ext cx="469744" cy="259045"/>
    <xdr:sp macro="" textlink="">
      <xdr:nvSpPr>
        <xdr:cNvPr id="371" name="n_1mainValue【福祉施設】&#10;一人当たり面積">
          <a:extLst>
            <a:ext uri="{FF2B5EF4-FFF2-40B4-BE49-F238E27FC236}">
              <a16:creationId xmlns:a16="http://schemas.microsoft.com/office/drawing/2014/main" id="{356E79D9-D996-4D1A-9F53-5BBDB53CE163}"/>
            </a:ext>
          </a:extLst>
        </xdr:cNvPr>
        <xdr:cNvSpPr txBox="1"/>
      </xdr:nvSpPr>
      <xdr:spPr>
        <a:xfrm>
          <a:off x="93917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72" name="n_2mainValue【福祉施設】&#10;一人当たり面積">
          <a:extLst>
            <a:ext uri="{FF2B5EF4-FFF2-40B4-BE49-F238E27FC236}">
              <a16:creationId xmlns:a16="http://schemas.microsoft.com/office/drawing/2014/main" id="{1B6676BC-4D1C-4999-B094-12A7F3345D40}"/>
            </a:ext>
          </a:extLst>
        </xdr:cNvPr>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373" name="n_3mainValue【福祉施設】&#10;一人当たり面積">
          <a:extLst>
            <a:ext uri="{FF2B5EF4-FFF2-40B4-BE49-F238E27FC236}">
              <a16:creationId xmlns:a16="http://schemas.microsoft.com/office/drawing/2014/main" id="{2E84BADE-1B67-4E5A-A648-330F46BC86D4}"/>
            </a:ext>
          </a:extLst>
        </xdr:cNvPr>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95266</xdr:rowOff>
    </xdr:from>
    <xdr:ext cx="469744" cy="259045"/>
    <xdr:sp macro="" textlink="">
      <xdr:nvSpPr>
        <xdr:cNvPr id="374" name="n_4mainValue【福祉施設】&#10;一人当たり面積">
          <a:extLst>
            <a:ext uri="{FF2B5EF4-FFF2-40B4-BE49-F238E27FC236}">
              <a16:creationId xmlns:a16="http://schemas.microsoft.com/office/drawing/2014/main" id="{AE3E25F4-E8EE-435B-8143-5850E788B271}"/>
            </a:ext>
          </a:extLst>
        </xdr:cNvPr>
        <xdr:cNvSpPr txBox="1"/>
      </xdr:nvSpPr>
      <xdr:spPr>
        <a:xfrm>
          <a:off x="67374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A3D16C48-5FF3-4A23-AD11-6D11793874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2E57674-1C75-4764-96D6-5CD6ADE23F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E7FAC96-5C3B-4CF6-BBB5-82B2A9534F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E6E1752-BF5A-49A1-ADCA-1317B4D0B4F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F0FC45DA-B966-4C9D-AE40-DE25E59460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89011A35-3B49-428F-A792-ACA06BC27E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CE3DDC29-19B2-450A-9A9C-2257449EA7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4F6CC99-92D0-46D5-AEE4-148EA24B039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33C8B320-CE30-4262-AB66-3B22368D4B0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1720C416-EE8A-4C78-82F4-8D983D92E3A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19CEE87-E233-44B7-AAFE-C5FF23667BA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2B711ED9-476D-44E4-93DC-348D9FD513F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C5123113-E6FB-4B4A-B643-EE671556497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2C59A29D-48FD-495C-9737-568905CB253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3149506A-CCD6-485B-BAE5-99A69B2E537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436C2C9-8896-4BAE-AC62-68B6D3B10E3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C68D609E-AA14-4AE6-AF13-C6CC4392125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555140B1-F448-438C-84CE-A251441D0CD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E43AC6FE-4C10-48D7-B3C6-39005D0EA46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F5A0908E-71E1-4822-B668-0E6AFB7C764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BE20E905-128F-4FB4-A0AC-A233EC1BC0AC}"/>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F6B90E02-4F60-42EF-BAD7-301E202ECCB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82A73BC9-EDC2-4CC0-A711-1E9205D8F52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8CD88D25-228D-4B6D-9098-EEB725BA1B37}"/>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FFC5C0DB-9ECE-4A81-9EA0-10AB5AFAEC3C}"/>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93CF8B63-E7A2-4888-AC8C-50493F2ADD6F}"/>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D0BF2058-F15C-4D2F-92B6-5BFB16454A64}"/>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1705F01F-7ED8-4706-9BA6-D894368B522A}"/>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1863D40-E48A-4137-B6F9-46ECD617A7A5}"/>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F8F9061F-2457-4EA9-B90A-390B44B90769}"/>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6C7BEBB9-07FE-4FBB-BCFD-A28FCF426A8D}"/>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581B857B-577C-4D97-B364-7319823A2237}"/>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DBBA90C9-5B61-4E84-9282-D646CBACBAAF}"/>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8" name="フローチャート: 判断 407">
          <a:extLst>
            <a:ext uri="{FF2B5EF4-FFF2-40B4-BE49-F238E27FC236}">
              <a16:creationId xmlns:a16="http://schemas.microsoft.com/office/drawing/2014/main" id="{24C54324-3906-4B9A-A68A-0203B7296A67}"/>
            </a:ext>
          </a:extLst>
        </xdr:cNvPr>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9CAF34DA-771C-4380-9D62-45715EB03DD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37A007C4-9F15-467F-BBB9-270BAEB7248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C106F96-AE6C-489E-BD48-3F6C8B6339B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89A44F0-1EC2-41F2-99E2-50CBD48251A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E8D8353-FCCE-4783-B750-6084AF36EF7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414" name="楕円 413">
          <a:extLst>
            <a:ext uri="{FF2B5EF4-FFF2-40B4-BE49-F238E27FC236}">
              <a16:creationId xmlns:a16="http://schemas.microsoft.com/office/drawing/2014/main" id="{25745433-F62A-421A-85A1-18F4AC6742C1}"/>
            </a:ext>
          </a:extLst>
        </xdr:cNvPr>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28226F40-FD77-4500-BCE6-1A10EBBD345F}"/>
            </a:ext>
          </a:extLst>
        </xdr:cNvPr>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29211</xdr:rowOff>
    </xdr:from>
    <xdr:to>
      <xdr:col>20</xdr:col>
      <xdr:colOff>38100</xdr:colOff>
      <xdr:row>103</xdr:row>
      <xdr:rowOff>130811</xdr:rowOff>
    </xdr:to>
    <xdr:sp macro="" textlink="">
      <xdr:nvSpPr>
        <xdr:cNvPr id="416" name="楕円 415">
          <a:extLst>
            <a:ext uri="{FF2B5EF4-FFF2-40B4-BE49-F238E27FC236}">
              <a16:creationId xmlns:a16="http://schemas.microsoft.com/office/drawing/2014/main" id="{FFB39F9B-BA76-4FFE-9DC9-63F4B323EB51}"/>
            </a:ext>
          </a:extLst>
        </xdr:cNvPr>
        <xdr:cNvSpPr/>
      </xdr:nvSpPr>
      <xdr:spPr>
        <a:xfrm>
          <a:off x="3746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110489</xdr:rowOff>
    </xdr:to>
    <xdr:cxnSp macro="">
      <xdr:nvCxnSpPr>
        <xdr:cNvPr id="417" name="直線コネクタ 416">
          <a:extLst>
            <a:ext uri="{FF2B5EF4-FFF2-40B4-BE49-F238E27FC236}">
              <a16:creationId xmlns:a16="http://schemas.microsoft.com/office/drawing/2014/main" id="{CA7C4BB8-0956-40D2-AD8C-4E9A14603B85}"/>
            </a:ext>
          </a:extLst>
        </xdr:cNvPr>
        <xdr:cNvCxnSpPr/>
      </xdr:nvCxnSpPr>
      <xdr:spPr>
        <a:xfrm>
          <a:off x="3797300" y="177393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0</xdr:rowOff>
    </xdr:from>
    <xdr:to>
      <xdr:col>15</xdr:col>
      <xdr:colOff>101600</xdr:colOff>
      <xdr:row>103</xdr:row>
      <xdr:rowOff>101600</xdr:rowOff>
    </xdr:to>
    <xdr:sp macro="" textlink="">
      <xdr:nvSpPr>
        <xdr:cNvPr id="418" name="楕円 417">
          <a:extLst>
            <a:ext uri="{FF2B5EF4-FFF2-40B4-BE49-F238E27FC236}">
              <a16:creationId xmlns:a16="http://schemas.microsoft.com/office/drawing/2014/main" id="{81FB66A1-768A-4773-AC57-9C0A76FA093A}"/>
            </a:ext>
          </a:extLst>
        </xdr:cNvPr>
        <xdr:cNvSpPr/>
      </xdr:nvSpPr>
      <xdr:spPr>
        <a:xfrm>
          <a:off x="285750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50800</xdr:rowOff>
    </xdr:from>
    <xdr:to>
      <xdr:col>19</xdr:col>
      <xdr:colOff>177800</xdr:colOff>
      <xdr:row>103</xdr:row>
      <xdr:rowOff>80011</xdr:rowOff>
    </xdr:to>
    <xdr:cxnSp macro="">
      <xdr:nvCxnSpPr>
        <xdr:cNvPr id="419" name="直線コネクタ 418">
          <a:extLst>
            <a:ext uri="{FF2B5EF4-FFF2-40B4-BE49-F238E27FC236}">
              <a16:creationId xmlns:a16="http://schemas.microsoft.com/office/drawing/2014/main" id="{048AAAC2-111D-40CA-97FC-66A40DE21F8F}"/>
            </a:ext>
          </a:extLst>
        </xdr:cNvPr>
        <xdr:cNvCxnSpPr/>
      </xdr:nvCxnSpPr>
      <xdr:spPr>
        <a:xfrm>
          <a:off x="2908300" y="177101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146050</xdr:rowOff>
    </xdr:from>
    <xdr:to>
      <xdr:col>10</xdr:col>
      <xdr:colOff>165100</xdr:colOff>
      <xdr:row>103</xdr:row>
      <xdr:rowOff>76200</xdr:rowOff>
    </xdr:to>
    <xdr:sp macro="" textlink="">
      <xdr:nvSpPr>
        <xdr:cNvPr id="420" name="楕円 419">
          <a:extLst>
            <a:ext uri="{FF2B5EF4-FFF2-40B4-BE49-F238E27FC236}">
              <a16:creationId xmlns:a16="http://schemas.microsoft.com/office/drawing/2014/main" id="{DC1211B8-61FE-431A-997E-5F56C22E1086}"/>
            </a:ext>
          </a:extLst>
        </xdr:cNvPr>
        <xdr:cNvSpPr/>
      </xdr:nvSpPr>
      <xdr:spPr>
        <a:xfrm>
          <a:off x="1968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25400</xdr:rowOff>
    </xdr:from>
    <xdr:to>
      <xdr:col>15</xdr:col>
      <xdr:colOff>50800</xdr:colOff>
      <xdr:row>103</xdr:row>
      <xdr:rowOff>50800</xdr:rowOff>
    </xdr:to>
    <xdr:cxnSp macro="">
      <xdr:nvCxnSpPr>
        <xdr:cNvPr id="421" name="直線コネクタ 420">
          <a:extLst>
            <a:ext uri="{FF2B5EF4-FFF2-40B4-BE49-F238E27FC236}">
              <a16:creationId xmlns:a16="http://schemas.microsoft.com/office/drawing/2014/main" id="{33AF22EE-A3A0-4106-8C44-2077661FF295}"/>
            </a:ext>
          </a:extLst>
        </xdr:cNvPr>
        <xdr:cNvCxnSpPr/>
      </xdr:nvCxnSpPr>
      <xdr:spPr>
        <a:xfrm>
          <a:off x="2019300" y="176847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115570</xdr:rowOff>
    </xdr:from>
    <xdr:to>
      <xdr:col>6</xdr:col>
      <xdr:colOff>38100</xdr:colOff>
      <xdr:row>103</xdr:row>
      <xdr:rowOff>45720</xdr:rowOff>
    </xdr:to>
    <xdr:sp macro="" textlink="">
      <xdr:nvSpPr>
        <xdr:cNvPr id="422" name="楕円 421">
          <a:extLst>
            <a:ext uri="{FF2B5EF4-FFF2-40B4-BE49-F238E27FC236}">
              <a16:creationId xmlns:a16="http://schemas.microsoft.com/office/drawing/2014/main" id="{225E6DAF-EA9F-4D93-9FBB-8600B9DACC52}"/>
            </a:ext>
          </a:extLst>
        </xdr:cNvPr>
        <xdr:cNvSpPr/>
      </xdr:nvSpPr>
      <xdr:spPr>
        <a:xfrm>
          <a:off x="1079500" y="176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166370</xdr:rowOff>
    </xdr:from>
    <xdr:to>
      <xdr:col>10</xdr:col>
      <xdr:colOff>114300</xdr:colOff>
      <xdr:row>103</xdr:row>
      <xdr:rowOff>25400</xdr:rowOff>
    </xdr:to>
    <xdr:cxnSp macro="">
      <xdr:nvCxnSpPr>
        <xdr:cNvPr id="423" name="直線コネクタ 422">
          <a:extLst>
            <a:ext uri="{FF2B5EF4-FFF2-40B4-BE49-F238E27FC236}">
              <a16:creationId xmlns:a16="http://schemas.microsoft.com/office/drawing/2014/main" id="{AB082F1F-CBBA-4806-8EA8-4D58004D8A5E}"/>
            </a:ext>
          </a:extLst>
        </xdr:cNvPr>
        <xdr:cNvCxnSpPr/>
      </xdr:nvCxnSpPr>
      <xdr:spPr>
        <a:xfrm>
          <a:off x="1130300" y="17654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a:extLst>
            <a:ext uri="{FF2B5EF4-FFF2-40B4-BE49-F238E27FC236}">
              <a16:creationId xmlns:a16="http://schemas.microsoft.com/office/drawing/2014/main" id="{7EF45BA1-588A-453B-AE5A-C6BB4AD83A44}"/>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a:extLst>
            <a:ext uri="{FF2B5EF4-FFF2-40B4-BE49-F238E27FC236}">
              <a16:creationId xmlns:a16="http://schemas.microsoft.com/office/drawing/2014/main" id="{970DDE0E-614C-40CE-A875-7B4368C8443A}"/>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FAF99451-2338-435F-9B56-9412F9944A55}"/>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7" name="n_4aveValue【市民会館】&#10;有形固定資産減価償却率">
          <a:extLst>
            <a:ext uri="{FF2B5EF4-FFF2-40B4-BE49-F238E27FC236}">
              <a16:creationId xmlns:a16="http://schemas.microsoft.com/office/drawing/2014/main" id="{6682474A-D57D-4A6C-BECD-34935F0A121C}"/>
            </a:ext>
          </a:extLst>
        </xdr:cNvPr>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147338</xdr:rowOff>
    </xdr:from>
    <xdr:ext cx="405111" cy="259045"/>
    <xdr:sp macro="" textlink="">
      <xdr:nvSpPr>
        <xdr:cNvPr id="428" name="n_1mainValue【市民会館】&#10;有形固定資産減価償却率">
          <a:extLst>
            <a:ext uri="{FF2B5EF4-FFF2-40B4-BE49-F238E27FC236}">
              <a16:creationId xmlns:a16="http://schemas.microsoft.com/office/drawing/2014/main" id="{DC0CD445-C10F-4C11-BF1B-EFAB8DAAF39D}"/>
            </a:ext>
          </a:extLst>
        </xdr:cNvPr>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118127</xdr:rowOff>
    </xdr:from>
    <xdr:ext cx="405111" cy="259045"/>
    <xdr:sp macro="" textlink="">
      <xdr:nvSpPr>
        <xdr:cNvPr id="429" name="n_2mainValue【市民会館】&#10;有形固定資産減価償却率">
          <a:extLst>
            <a:ext uri="{FF2B5EF4-FFF2-40B4-BE49-F238E27FC236}">
              <a16:creationId xmlns:a16="http://schemas.microsoft.com/office/drawing/2014/main" id="{3A580BB6-A998-418A-B92B-FAB91549B200}"/>
            </a:ext>
          </a:extLst>
        </xdr:cNvPr>
        <xdr:cNvSpPr txBox="1"/>
      </xdr:nvSpPr>
      <xdr:spPr>
        <a:xfrm>
          <a:off x="270574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92727</xdr:rowOff>
    </xdr:from>
    <xdr:ext cx="405111" cy="259045"/>
    <xdr:sp macro="" textlink="">
      <xdr:nvSpPr>
        <xdr:cNvPr id="430" name="n_3mainValue【市民会館】&#10;有形固定資産減価償却率">
          <a:extLst>
            <a:ext uri="{FF2B5EF4-FFF2-40B4-BE49-F238E27FC236}">
              <a16:creationId xmlns:a16="http://schemas.microsoft.com/office/drawing/2014/main" id="{0DC3697E-1BA7-4A29-A611-AFA26EFBA33D}"/>
            </a:ext>
          </a:extLst>
        </xdr:cNvPr>
        <xdr:cNvSpPr txBox="1"/>
      </xdr:nvSpPr>
      <xdr:spPr>
        <a:xfrm>
          <a:off x="1816744"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62247</xdr:rowOff>
    </xdr:from>
    <xdr:ext cx="405111" cy="259045"/>
    <xdr:sp macro="" textlink="">
      <xdr:nvSpPr>
        <xdr:cNvPr id="431" name="n_4mainValue【市民会館】&#10;有形固定資産減価償却率">
          <a:extLst>
            <a:ext uri="{FF2B5EF4-FFF2-40B4-BE49-F238E27FC236}">
              <a16:creationId xmlns:a16="http://schemas.microsoft.com/office/drawing/2014/main" id="{47B026E2-9B91-42C6-9389-592C8836F129}"/>
            </a:ext>
          </a:extLst>
        </xdr:cNvPr>
        <xdr:cNvSpPr txBox="1"/>
      </xdr:nvSpPr>
      <xdr:spPr>
        <a:xfrm>
          <a:off x="927744"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BFCA7F96-074E-4668-8BDC-2E2ABD3CAD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1B260F57-DC4D-457E-B38E-E5F13B7B3D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EB8C698E-7B10-43F6-BF30-8FA8D65A57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BFECA10F-C270-41C5-9845-A474B3D0D7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354ECA97-B863-4341-AAA3-416C1BD677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2A148066-95CB-4EE3-B154-9678F935CB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166779F2-14D6-4BCD-A4A0-C1B271A713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5CBB446D-D8AA-4167-94E7-00E6B527768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C6B09AFD-9B2A-406C-BA14-4E351C4FD82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B21DE159-C655-4D36-86F1-DC24CD3B2D9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7949C2EB-80D3-4041-A41E-A94D43EE2FF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BC64EA39-4343-416A-870E-5B21710907B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8C76E722-23C2-4C7A-B24A-9DBC98AA1B6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853A9332-5BA2-4478-8E81-A1525F0FE08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163156C6-1F2A-48AF-BCE1-D07B2C2415F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2952CDC0-B4EA-408C-A798-B5E3567F285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FB107641-062F-408D-B1B4-66FD09904D6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A4F78BEE-AEC0-40A2-83DB-CA099185765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DBF7D592-7D7C-4FBD-B282-805C1FCC315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4B2C0B3F-6AF5-47A3-8111-47B2ADA77AC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E5D4AD67-B5FB-4DA5-8494-A3D40690332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5D522131-5679-4D37-9E05-B28DF33F58D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6BF5F480-AED6-4E8A-BB12-1AA65E8220B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BA9021C4-64B9-425D-BF4E-B746A5E1BE76}"/>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A653352A-45C7-4E8B-B7FF-3A814CA5DB04}"/>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1816B73C-2300-466A-BD8E-EF32171D4AAB}"/>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B45F17EA-71E8-426F-B75F-B75828548691}"/>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D36EFD4F-E079-4A7E-AB87-0F019BB2E0F7}"/>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a:extLst>
            <a:ext uri="{FF2B5EF4-FFF2-40B4-BE49-F238E27FC236}">
              <a16:creationId xmlns:a16="http://schemas.microsoft.com/office/drawing/2014/main" id="{B86462A6-1DF1-4D7D-A637-FE90D5A49F17}"/>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BFB8055F-B23B-4525-AB59-847E6AD0B894}"/>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B93DE378-70FB-49C7-BDA2-A3087E718294}"/>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FC9FD79A-2446-4C25-BA34-D1600EA75271}"/>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715A7765-09C0-4680-8121-220D4702D913}"/>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65" name="フローチャート: 判断 464">
          <a:extLst>
            <a:ext uri="{FF2B5EF4-FFF2-40B4-BE49-F238E27FC236}">
              <a16:creationId xmlns:a16="http://schemas.microsoft.com/office/drawing/2014/main" id="{4343712D-99AE-46DB-89AC-81E7BF39450A}"/>
            </a:ext>
          </a:extLst>
        </xdr:cNvPr>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7259E5A-02CF-442B-8C98-906927F2A9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CD2BCC4-B61A-4ABE-9188-DF63707B07A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197D233-9C85-465B-99F4-647CCF45C1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1E8F4A9-AAD5-4580-9739-A433144B09A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72D2108-0306-462D-A0ED-2A5FC2926E2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38736</xdr:rowOff>
    </xdr:from>
    <xdr:to>
      <xdr:col>55</xdr:col>
      <xdr:colOff>50800</xdr:colOff>
      <xdr:row>106</xdr:row>
      <xdr:rowOff>140336</xdr:rowOff>
    </xdr:to>
    <xdr:sp macro="" textlink="">
      <xdr:nvSpPr>
        <xdr:cNvPr id="471" name="楕円 470">
          <a:extLst>
            <a:ext uri="{FF2B5EF4-FFF2-40B4-BE49-F238E27FC236}">
              <a16:creationId xmlns:a16="http://schemas.microsoft.com/office/drawing/2014/main" id="{B37EF055-1CCD-46F2-9719-48B737FCA601}"/>
            </a:ext>
          </a:extLst>
        </xdr:cNvPr>
        <xdr:cNvSpPr/>
      </xdr:nvSpPr>
      <xdr:spPr>
        <a:xfrm>
          <a:off x="10426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61613</xdr:rowOff>
    </xdr:from>
    <xdr:ext cx="469744" cy="259045"/>
    <xdr:sp macro="" textlink="">
      <xdr:nvSpPr>
        <xdr:cNvPr id="472" name="【市民会館】&#10;一人当たり面積該当値テキスト">
          <a:extLst>
            <a:ext uri="{FF2B5EF4-FFF2-40B4-BE49-F238E27FC236}">
              <a16:creationId xmlns:a16="http://schemas.microsoft.com/office/drawing/2014/main" id="{F2486DA9-501F-455D-8F43-01F261A6B431}"/>
            </a:ext>
          </a:extLst>
        </xdr:cNvPr>
        <xdr:cNvSpPr txBox="1"/>
      </xdr:nvSpPr>
      <xdr:spPr>
        <a:xfrm>
          <a:off x="10515600" y="1806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46355</xdr:rowOff>
    </xdr:from>
    <xdr:to>
      <xdr:col>50</xdr:col>
      <xdr:colOff>165100</xdr:colOff>
      <xdr:row>106</xdr:row>
      <xdr:rowOff>147955</xdr:rowOff>
    </xdr:to>
    <xdr:sp macro="" textlink="">
      <xdr:nvSpPr>
        <xdr:cNvPr id="473" name="楕円 472">
          <a:extLst>
            <a:ext uri="{FF2B5EF4-FFF2-40B4-BE49-F238E27FC236}">
              <a16:creationId xmlns:a16="http://schemas.microsoft.com/office/drawing/2014/main" id="{72DC7745-1C20-410F-957E-EFBD28577F3D}"/>
            </a:ext>
          </a:extLst>
        </xdr:cNvPr>
        <xdr:cNvSpPr/>
      </xdr:nvSpPr>
      <xdr:spPr>
        <a:xfrm>
          <a:off x="9588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89536</xdr:rowOff>
    </xdr:from>
    <xdr:to>
      <xdr:col>55</xdr:col>
      <xdr:colOff>0</xdr:colOff>
      <xdr:row>106</xdr:row>
      <xdr:rowOff>97155</xdr:rowOff>
    </xdr:to>
    <xdr:cxnSp macro="">
      <xdr:nvCxnSpPr>
        <xdr:cNvPr id="474" name="直線コネクタ 473">
          <a:extLst>
            <a:ext uri="{FF2B5EF4-FFF2-40B4-BE49-F238E27FC236}">
              <a16:creationId xmlns:a16="http://schemas.microsoft.com/office/drawing/2014/main" id="{0FD8E42C-FC32-47C1-8F31-8D6791DC9CCF}"/>
            </a:ext>
          </a:extLst>
        </xdr:cNvPr>
        <xdr:cNvCxnSpPr/>
      </xdr:nvCxnSpPr>
      <xdr:spPr>
        <a:xfrm flipV="1">
          <a:off x="9639300" y="1826323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53975</xdr:rowOff>
    </xdr:from>
    <xdr:to>
      <xdr:col>46</xdr:col>
      <xdr:colOff>38100</xdr:colOff>
      <xdr:row>106</xdr:row>
      <xdr:rowOff>155575</xdr:rowOff>
    </xdr:to>
    <xdr:sp macro="" textlink="">
      <xdr:nvSpPr>
        <xdr:cNvPr id="475" name="楕円 474">
          <a:extLst>
            <a:ext uri="{FF2B5EF4-FFF2-40B4-BE49-F238E27FC236}">
              <a16:creationId xmlns:a16="http://schemas.microsoft.com/office/drawing/2014/main" id="{6F8EC722-AB2E-439C-BA7F-48E332B55319}"/>
            </a:ext>
          </a:extLst>
        </xdr:cNvPr>
        <xdr:cNvSpPr/>
      </xdr:nvSpPr>
      <xdr:spPr>
        <a:xfrm>
          <a:off x="8699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97155</xdr:rowOff>
    </xdr:from>
    <xdr:to>
      <xdr:col>50</xdr:col>
      <xdr:colOff>114300</xdr:colOff>
      <xdr:row>106</xdr:row>
      <xdr:rowOff>104775</xdr:rowOff>
    </xdr:to>
    <xdr:cxnSp macro="">
      <xdr:nvCxnSpPr>
        <xdr:cNvPr id="476" name="直線コネクタ 475">
          <a:extLst>
            <a:ext uri="{FF2B5EF4-FFF2-40B4-BE49-F238E27FC236}">
              <a16:creationId xmlns:a16="http://schemas.microsoft.com/office/drawing/2014/main" id="{9B0C3A29-2921-4D55-949F-78699D4E6993}"/>
            </a:ext>
          </a:extLst>
        </xdr:cNvPr>
        <xdr:cNvCxnSpPr/>
      </xdr:nvCxnSpPr>
      <xdr:spPr>
        <a:xfrm flipV="1">
          <a:off x="8750300" y="182708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61595</xdr:rowOff>
    </xdr:from>
    <xdr:to>
      <xdr:col>41</xdr:col>
      <xdr:colOff>101600</xdr:colOff>
      <xdr:row>106</xdr:row>
      <xdr:rowOff>163195</xdr:rowOff>
    </xdr:to>
    <xdr:sp macro="" textlink="">
      <xdr:nvSpPr>
        <xdr:cNvPr id="477" name="楕円 476">
          <a:extLst>
            <a:ext uri="{FF2B5EF4-FFF2-40B4-BE49-F238E27FC236}">
              <a16:creationId xmlns:a16="http://schemas.microsoft.com/office/drawing/2014/main" id="{0ED370BB-DD34-49A3-B07E-972A0FA00393}"/>
            </a:ext>
          </a:extLst>
        </xdr:cNvPr>
        <xdr:cNvSpPr/>
      </xdr:nvSpPr>
      <xdr:spPr>
        <a:xfrm>
          <a:off x="7810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104775</xdr:rowOff>
    </xdr:from>
    <xdr:to>
      <xdr:col>45</xdr:col>
      <xdr:colOff>177800</xdr:colOff>
      <xdr:row>106</xdr:row>
      <xdr:rowOff>112395</xdr:rowOff>
    </xdr:to>
    <xdr:cxnSp macro="">
      <xdr:nvCxnSpPr>
        <xdr:cNvPr id="478" name="直線コネクタ 477">
          <a:extLst>
            <a:ext uri="{FF2B5EF4-FFF2-40B4-BE49-F238E27FC236}">
              <a16:creationId xmlns:a16="http://schemas.microsoft.com/office/drawing/2014/main" id="{6FFBE21C-8AEC-4C8B-B80A-AFAC835334F5}"/>
            </a:ext>
          </a:extLst>
        </xdr:cNvPr>
        <xdr:cNvCxnSpPr/>
      </xdr:nvCxnSpPr>
      <xdr:spPr>
        <a:xfrm flipV="1">
          <a:off x="7861300" y="182784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69214</xdr:rowOff>
    </xdr:from>
    <xdr:to>
      <xdr:col>36</xdr:col>
      <xdr:colOff>165100</xdr:colOff>
      <xdr:row>106</xdr:row>
      <xdr:rowOff>170814</xdr:rowOff>
    </xdr:to>
    <xdr:sp macro="" textlink="">
      <xdr:nvSpPr>
        <xdr:cNvPr id="479" name="楕円 478">
          <a:extLst>
            <a:ext uri="{FF2B5EF4-FFF2-40B4-BE49-F238E27FC236}">
              <a16:creationId xmlns:a16="http://schemas.microsoft.com/office/drawing/2014/main" id="{EE8664E4-B78B-4243-BAC0-1A706335A49D}"/>
            </a:ext>
          </a:extLst>
        </xdr:cNvPr>
        <xdr:cNvSpPr/>
      </xdr:nvSpPr>
      <xdr:spPr>
        <a:xfrm>
          <a:off x="6921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112395</xdr:rowOff>
    </xdr:from>
    <xdr:to>
      <xdr:col>41</xdr:col>
      <xdr:colOff>50800</xdr:colOff>
      <xdr:row>106</xdr:row>
      <xdr:rowOff>120014</xdr:rowOff>
    </xdr:to>
    <xdr:cxnSp macro="">
      <xdr:nvCxnSpPr>
        <xdr:cNvPr id="480" name="直線コネクタ 479">
          <a:extLst>
            <a:ext uri="{FF2B5EF4-FFF2-40B4-BE49-F238E27FC236}">
              <a16:creationId xmlns:a16="http://schemas.microsoft.com/office/drawing/2014/main" id="{CAF8752E-44ED-4DDE-8E76-4C53476A1B7C}"/>
            </a:ext>
          </a:extLst>
        </xdr:cNvPr>
        <xdr:cNvCxnSpPr/>
      </xdr:nvCxnSpPr>
      <xdr:spPr>
        <a:xfrm flipV="1">
          <a:off x="6972300" y="182860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a:extLst>
            <a:ext uri="{FF2B5EF4-FFF2-40B4-BE49-F238E27FC236}">
              <a16:creationId xmlns:a16="http://schemas.microsoft.com/office/drawing/2014/main" id="{14C6A213-6BFD-4D0E-B6AD-96EF3F31B3FA}"/>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a:extLst>
            <a:ext uri="{FF2B5EF4-FFF2-40B4-BE49-F238E27FC236}">
              <a16:creationId xmlns:a16="http://schemas.microsoft.com/office/drawing/2014/main" id="{8E06F02C-AFA9-42A7-B44A-BA6AF881071A}"/>
            </a:ext>
          </a:extLst>
        </xdr:cNvPr>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a:extLst>
            <a:ext uri="{FF2B5EF4-FFF2-40B4-BE49-F238E27FC236}">
              <a16:creationId xmlns:a16="http://schemas.microsoft.com/office/drawing/2014/main" id="{5A143B59-F8F4-49A9-A970-6238A215E0B3}"/>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9541</xdr:rowOff>
    </xdr:from>
    <xdr:ext cx="469744" cy="259045"/>
    <xdr:sp macro="" textlink="">
      <xdr:nvSpPr>
        <xdr:cNvPr id="484" name="n_4aveValue【市民会館】&#10;一人当たり面積">
          <a:extLst>
            <a:ext uri="{FF2B5EF4-FFF2-40B4-BE49-F238E27FC236}">
              <a16:creationId xmlns:a16="http://schemas.microsoft.com/office/drawing/2014/main" id="{1DC52FAB-588A-4C7C-B6C4-CB578BD2A091}"/>
            </a:ext>
          </a:extLst>
        </xdr:cNvPr>
        <xdr:cNvSpPr txBox="1"/>
      </xdr:nvSpPr>
      <xdr:spPr>
        <a:xfrm>
          <a:off x="6737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164482</xdr:rowOff>
    </xdr:from>
    <xdr:ext cx="469744" cy="259045"/>
    <xdr:sp macro="" textlink="">
      <xdr:nvSpPr>
        <xdr:cNvPr id="485" name="n_1mainValue【市民会館】&#10;一人当たり面積">
          <a:extLst>
            <a:ext uri="{FF2B5EF4-FFF2-40B4-BE49-F238E27FC236}">
              <a16:creationId xmlns:a16="http://schemas.microsoft.com/office/drawing/2014/main" id="{23B28ED2-6BAA-4870-A8EC-591A95310A76}"/>
            </a:ext>
          </a:extLst>
        </xdr:cNvPr>
        <xdr:cNvSpPr txBox="1"/>
      </xdr:nvSpPr>
      <xdr:spPr>
        <a:xfrm>
          <a:off x="9391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652</xdr:rowOff>
    </xdr:from>
    <xdr:ext cx="469744" cy="259045"/>
    <xdr:sp macro="" textlink="">
      <xdr:nvSpPr>
        <xdr:cNvPr id="486" name="n_2mainValue【市民会館】&#10;一人当たり面積">
          <a:extLst>
            <a:ext uri="{FF2B5EF4-FFF2-40B4-BE49-F238E27FC236}">
              <a16:creationId xmlns:a16="http://schemas.microsoft.com/office/drawing/2014/main" id="{B70C0A56-A0B1-425E-AC3F-5052CBA975E8}"/>
            </a:ext>
          </a:extLst>
        </xdr:cNvPr>
        <xdr:cNvSpPr txBox="1"/>
      </xdr:nvSpPr>
      <xdr:spPr>
        <a:xfrm>
          <a:off x="8515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8272</xdr:rowOff>
    </xdr:from>
    <xdr:ext cx="469744" cy="259045"/>
    <xdr:sp macro="" textlink="">
      <xdr:nvSpPr>
        <xdr:cNvPr id="487" name="n_3mainValue【市民会館】&#10;一人当たり面積">
          <a:extLst>
            <a:ext uri="{FF2B5EF4-FFF2-40B4-BE49-F238E27FC236}">
              <a16:creationId xmlns:a16="http://schemas.microsoft.com/office/drawing/2014/main" id="{14348A43-060B-4E3E-A3AA-E64F68D9509E}"/>
            </a:ext>
          </a:extLst>
        </xdr:cNvPr>
        <xdr:cNvSpPr txBox="1"/>
      </xdr:nvSpPr>
      <xdr:spPr>
        <a:xfrm>
          <a:off x="7626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15891</xdr:rowOff>
    </xdr:from>
    <xdr:ext cx="469744" cy="259045"/>
    <xdr:sp macro="" textlink="">
      <xdr:nvSpPr>
        <xdr:cNvPr id="488" name="n_4mainValue【市民会館】&#10;一人当たり面積">
          <a:extLst>
            <a:ext uri="{FF2B5EF4-FFF2-40B4-BE49-F238E27FC236}">
              <a16:creationId xmlns:a16="http://schemas.microsoft.com/office/drawing/2014/main" id="{F6867D8E-4D73-4646-9A5A-35D8B0AD293A}"/>
            </a:ext>
          </a:extLst>
        </xdr:cNvPr>
        <xdr:cNvSpPr txBox="1"/>
      </xdr:nvSpPr>
      <xdr:spPr>
        <a:xfrm>
          <a:off x="6737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C1C616BF-2E12-478B-9D34-22E0EA4621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E1FB1EC-E78D-4962-B88A-2F6A369690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C32EB99F-0982-4A3F-9465-351BD4CB5C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C1E30B36-7337-42C2-B40E-A224E7907D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D3F1277B-F67E-423C-B1F6-AA2DF5A66F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2B70FA3E-3718-47E1-B366-F036F5131A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CFF1CA9-4DBE-4582-8A93-0A3EE38B72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32075E82-9674-41FB-90BF-193ADA64F7F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BD209493-977D-4168-81B1-44F02D12EB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6AEF9E9-DD63-46C8-A6DA-4679EE1755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1B25025D-2BC0-47F3-B1F0-B99EAB85EE9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762EF110-D2C3-4340-91B1-BAD3D1FAF07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3EE2B587-11AA-4AD2-B08B-5F76C2456D3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BC91975E-A848-4256-AE32-45CA953EFE5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EB722BF1-0EC7-4EC7-ACC5-B292BE66863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BDE12773-FD9B-4585-B737-E4E1BB77857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8CC0B1D1-14CF-40F4-B13B-50CD65E734C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A7B0F761-B34E-4AE5-B101-F8484DC5DC2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1EB5B80-FB3A-446C-9079-7AA692DE9A5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7BE655AB-EC2B-4FEB-BAA4-5A2FE6892DC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4BE01139-E53C-4FAA-95A8-26FA15B9EA7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609F725A-5E25-4355-9B40-171970DD0C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DCBD1AD9-E54F-4614-846D-C9A34BFADB5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1D0F4CD1-E523-4836-A278-ABE77D10F0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id="{6AC1A4AF-8FCC-42CC-85B4-26F93DD35402}"/>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280C6B0A-3E13-44F8-AF42-06802DB1A94E}"/>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id="{2E40DE6E-4104-4BAF-B0C3-2E72294D68AB}"/>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94B1885C-9209-4F12-8A2C-050C2155941C}"/>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id="{354FCCD5-F7FD-4E1F-AAD7-ABAE24D9C016}"/>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7C54FEED-F31A-4565-8E63-4F6E61DC2A3C}"/>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id="{A84C239E-26BC-4EF2-9844-F53CBCC4483D}"/>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id="{B8444FB6-40D1-4431-8B1C-9358C296F618}"/>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id="{D8EC404F-615B-412A-BCFF-7707DA8C8D68}"/>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id="{C178113A-DB58-4D1B-9E40-2182B2A50712}"/>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7093245-DE7B-44A8-A583-3C3C78508D8B}"/>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FB5CDE0-09F6-4FB8-A58B-D41D7809B2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E86BBD3-0D34-4A79-A8B3-28C7A54061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DB0F48B-73C9-4CC9-BD6E-8FE8235EC97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D01543D2-C124-44CF-AD25-643E576EC1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304E535-6F15-4A01-A9AE-641D6F06A2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29" name="楕円 528">
          <a:extLst>
            <a:ext uri="{FF2B5EF4-FFF2-40B4-BE49-F238E27FC236}">
              <a16:creationId xmlns:a16="http://schemas.microsoft.com/office/drawing/2014/main" id="{1A60A000-8795-4459-A652-621A3EA918AA}"/>
            </a:ext>
          </a:extLst>
        </xdr:cNvPr>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9BB32F60-9E42-4E4A-BF59-E516752C09E0}"/>
            </a:ext>
          </a:extLst>
        </xdr:cNvPr>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531" name="楕円 530">
          <a:extLst>
            <a:ext uri="{FF2B5EF4-FFF2-40B4-BE49-F238E27FC236}">
              <a16:creationId xmlns:a16="http://schemas.microsoft.com/office/drawing/2014/main" id="{4380A8D3-F838-4957-8124-36B5D9C2BE09}"/>
            </a:ext>
          </a:extLst>
        </xdr:cNvPr>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37</xdr:row>
      <xdr:rowOff>110490</xdr:rowOff>
    </xdr:to>
    <xdr:cxnSp macro="">
      <xdr:nvCxnSpPr>
        <xdr:cNvPr id="532" name="直線コネクタ 531">
          <a:extLst>
            <a:ext uri="{FF2B5EF4-FFF2-40B4-BE49-F238E27FC236}">
              <a16:creationId xmlns:a16="http://schemas.microsoft.com/office/drawing/2014/main" id="{2958EB85-8BB5-4B58-B3F0-C06C793185E0}"/>
            </a:ext>
          </a:extLst>
        </xdr:cNvPr>
        <xdr:cNvCxnSpPr/>
      </xdr:nvCxnSpPr>
      <xdr:spPr>
        <a:xfrm>
          <a:off x="15481300" y="64122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533" name="楕円 532">
          <a:extLst>
            <a:ext uri="{FF2B5EF4-FFF2-40B4-BE49-F238E27FC236}">
              <a16:creationId xmlns:a16="http://schemas.microsoft.com/office/drawing/2014/main" id="{4E7B0E82-1EBC-4D01-B157-B1D6465401C1}"/>
            </a:ext>
          </a:extLst>
        </xdr:cNvPr>
        <xdr:cNvSpPr/>
      </xdr:nvSpPr>
      <xdr:spPr>
        <a:xfrm>
          <a:off x="14541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28575</xdr:rowOff>
    </xdr:from>
    <xdr:to>
      <xdr:col>81</xdr:col>
      <xdr:colOff>50800</xdr:colOff>
      <xdr:row>37</xdr:row>
      <xdr:rowOff>68580</xdr:rowOff>
    </xdr:to>
    <xdr:cxnSp macro="">
      <xdr:nvCxnSpPr>
        <xdr:cNvPr id="534" name="直線コネクタ 533">
          <a:extLst>
            <a:ext uri="{FF2B5EF4-FFF2-40B4-BE49-F238E27FC236}">
              <a16:creationId xmlns:a16="http://schemas.microsoft.com/office/drawing/2014/main" id="{2EAC0584-6E69-4568-B217-A3A932B504D3}"/>
            </a:ext>
          </a:extLst>
        </xdr:cNvPr>
        <xdr:cNvCxnSpPr/>
      </xdr:nvCxnSpPr>
      <xdr:spPr>
        <a:xfrm>
          <a:off x="14592300" y="6372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535" name="楕円 534">
          <a:extLst>
            <a:ext uri="{FF2B5EF4-FFF2-40B4-BE49-F238E27FC236}">
              <a16:creationId xmlns:a16="http://schemas.microsoft.com/office/drawing/2014/main" id="{87043FB7-F7B6-4612-B140-EACD3E5C0419}"/>
            </a:ext>
          </a:extLst>
        </xdr:cNvPr>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28575</xdr:rowOff>
    </xdr:to>
    <xdr:cxnSp macro="">
      <xdr:nvCxnSpPr>
        <xdr:cNvPr id="536" name="直線コネクタ 535">
          <a:extLst>
            <a:ext uri="{FF2B5EF4-FFF2-40B4-BE49-F238E27FC236}">
              <a16:creationId xmlns:a16="http://schemas.microsoft.com/office/drawing/2014/main" id="{7BD63D69-F6D8-451A-996C-79C831D69BFC}"/>
            </a:ext>
          </a:extLst>
        </xdr:cNvPr>
        <xdr:cNvCxnSpPr/>
      </xdr:nvCxnSpPr>
      <xdr:spPr>
        <a:xfrm>
          <a:off x="13703300" y="6328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57785</xdr:rowOff>
    </xdr:from>
    <xdr:to>
      <xdr:col>67</xdr:col>
      <xdr:colOff>101600</xdr:colOff>
      <xdr:row>36</xdr:row>
      <xdr:rowOff>159385</xdr:rowOff>
    </xdr:to>
    <xdr:sp macro="" textlink="">
      <xdr:nvSpPr>
        <xdr:cNvPr id="537" name="楕円 536">
          <a:extLst>
            <a:ext uri="{FF2B5EF4-FFF2-40B4-BE49-F238E27FC236}">
              <a16:creationId xmlns:a16="http://schemas.microsoft.com/office/drawing/2014/main" id="{056170C6-90E8-49D4-9074-C039ADB30EF1}"/>
            </a:ext>
          </a:extLst>
        </xdr:cNvPr>
        <xdr:cNvSpPr/>
      </xdr:nvSpPr>
      <xdr:spPr>
        <a:xfrm>
          <a:off x="12763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108585</xdr:rowOff>
    </xdr:from>
    <xdr:to>
      <xdr:col>71</xdr:col>
      <xdr:colOff>177800</xdr:colOff>
      <xdr:row>36</xdr:row>
      <xdr:rowOff>156210</xdr:rowOff>
    </xdr:to>
    <xdr:cxnSp macro="">
      <xdr:nvCxnSpPr>
        <xdr:cNvPr id="538" name="直線コネクタ 537">
          <a:extLst>
            <a:ext uri="{FF2B5EF4-FFF2-40B4-BE49-F238E27FC236}">
              <a16:creationId xmlns:a16="http://schemas.microsoft.com/office/drawing/2014/main" id="{039F17F8-71FC-4B39-A8EC-91D73743C561}"/>
            </a:ext>
          </a:extLst>
        </xdr:cNvPr>
        <xdr:cNvCxnSpPr/>
      </xdr:nvCxnSpPr>
      <xdr:spPr>
        <a:xfrm>
          <a:off x="12814300" y="62807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18F877CE-4EBE-43E4-BB2B-E80F933916DF}"/>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39813DD7-5CF9-4763-895F-C506CE2B6BAD}"/>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AB3F547E-C742-4935-88B3-35315BE41230}"/>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4AF513E6-B662-4AFF-959A-823D4165F7A4}"/>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135907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1D0485E5-4E5F-4CA1-8B0E-5469A133A226}"/>
            </a:ext>
          </a:extLst>
        </xdr:cNvPr>
        <xdr:cNvSpPr txBox="1"/>
      </xdr:nvSpPr>
      <xdr:spPr>
        <a:xfrm>
          <a:off x="15266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7FFA68AD-C0AE-4649-A9FA-2A45E7993B21}"/>
            </a:ext>
          </a:extLst>
        </xdr:cNvPr>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362D01BC-5C9E-484F-823A-F9D6F5814514}"/>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4462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5379E423-5CB5-47E3-876D-0D74CC36D6E3}"/>
            </a:ext>
          </a:extLst>
        </xdr:cNvPr>
        <xdr:cNvSpPr txBox="1"/>
      </xdr:nvSpPr>
      <xdr:spPr>
        <a:xfrm>
          <a:off x="12611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4ED3C16A-146D-454E-BBC4-BAF3F97173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8F2E5C9-B24B-401E-8373-EBE4A7030C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4838C834-1790-46E3-A87B-50B97A4BCF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4A10489F-64C2-4B62-B906-255AA2F0AD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586344AB-1E4A-4CAD-8782-9BFD533FF96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552F4952-7B65-44D6-A1DA-86EAEAF9DB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D85C6A91-A77F-4314-B521-1E5B1BB017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9DE13D68-1D83-4752-B09E-FDE638B2CE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F19609F1-D90D-4DB7-A7C5-4DD556400B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C87ACE2A-2E53-4234-BB5E-B4CEEF95B1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a:extLst>
            <a:ext uri="{FF2B5EF4-FFF2-40B4-BE49-F238E27FC236}">
              <a16:creationId xmlns:a16="http://schemas.microsoft.com/office/drawing/2014/main" id="{C5925555-83B9-4D78-9836-A5C363197BD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a:extLst>
            <a:ext uri="{FF2B5EF4-FFF2-40B4-BE49-F238E27FC236}">
              <a16:creationId xmlns:a16="http://schemas.microsoft.com/office/drawing/2014/main" id="{8D460995-E827-4B00-B348-1AC7B3C0B7F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a:extLst>
            <a:ext uri="{FF2B5EF4-FFF2-40B4-BE49-F238E27FC236}">
              <a16:creationId xmlns:a16="http://schemas.microsoft.com/office/drawing/2014/main" id="{1CAAD3B5-DA6C-4079-BA7D-DD6A4A8D341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a:extLst>
            <a:ext uri="{FF2B5EF4-FFF2-40B4-BE49-F238E27FC236}">
              <a16:creationId xmlns:a16="http://schemas.microsoft.com/office/drawing/2014/main" id="{E1EB801D-FF9A-4FCB-A026-4082D5BDA1C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a:extLst>
            <a:ext uri="{FF2B5EF4-FFF2-40B4-BE49-F238E27FC236}">
              <a16:creationId xmlns:a16="http://schemas.microsoft.com/office/drawing/2014/main" id="{53EF50EA-D4C1-4458-AAA0-5C6C96EF008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a:extLst>
            <a:ext uri="{FF2B5EF4-FFF2-40B4-BE49-F238E27FC236}">
              <a16:creationId xmlns:a16="http://schemas.microsoft.com/office/drawing/2014/main" id="{5CA6B3CD-F288-4846-A272-17590EDB9F6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a:extLst>
            <a:ext uri="{FF2B5EF4-FFF2-40B4-BE49-F238E27FC236}">
              <a16:creationId xmlns:a16="http://schemas.microsoft.com/office/drawing/2014/main" id="{26CBC569-159A-4BF5-ACA8-2A14F18FA9F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a:extLst>
            <a:ext uri="{FF2B5EF4-FFF2-40B4-BE49-F238E27FC236}">
              <a16:creationId xmlns:a16="http://schemas.microsoft.com/office/drawing/2014/main" id="{D42CD2D0-FBCE-4DE3-8552-BCE7FC41CC7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4C310F2F-E869-4AE8-9C63-5AF4F998AC7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53A84C66-F474-4089-AF97-5DE73313815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6F23D99B-0E3E-4050-986F-090BD09361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a:extLst>
            <a:ext uri="{FF2B5EF4-FFF2-40B4-BE49-F238E27FC236}">
              <a16:creationId xmlns:a16="http://schemas.microsoft.com/office/drawing/2014/main" id="{9FC68E1D-4470-4AD9-875F-466BFCD36A58}"/>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a:extLst>
            <a:ext uri="{FF2B5EF4-FFF2-40B4-BE49-F238E27FC236}">
              <a16:creationId xmlns:a16="http://schemas.microsoft.com/office/drawing/2014/main" id="{7428B5CF-0C62-4811-9BA3-FF54B0DE077F}"/>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a:extLst>
            <a:ext uri="{FF2B5EF4-FFF2-40B4-BE49-F238E27FC236}">
              <a16:creationId xmlns:a16="http://schemas.microsoft.com/office/drawing/2014/main" id="{C6D671FF-4308-45D1-A5C5-200A824DD7B1}"/>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9E29D68D-CD99-479A-9AF6-56B730A2A522}"/>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a:extLst>
            <a:ext uri="{FF2B5EF4-FFF2-40B4-BE49-F238E27FC236}">
              <a16:creationId xmlns:a16="http://schemas.microsoft.com/office/drawing/2014/main" id="{FD99632B-ED44-4137-8173-B85E286F1E3B}"/>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a:extLst>
            <a:ext uri="{FF2B5EF4-FFF2-40B4-BE49-F238E27FC236}">
              <a16:creationId xmlns:a16="http://schemas.microsoft.com/office/drawing/2014/main" id="{9B75385D-4218-49CE-9B84-48AAE0CBBAF4}"/>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a:extLst>
            <a:ext uri="{FF2B5EF4-FFF2-40B4-BE49-F238E27FC236}">
              <a16:creationId xmlns:a16="http://schemas.microsoft.com/office/drawing/2014/main" id="{E991FEC3-4BD4-49A8-8E60-94C9402CACEA}"/>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a:extLst>
            <a:ext uri="{FF2B5EF4-FFF2-40B4-BE49-F238E27FC236}">
              <a16:creationId xmlns:a16="http://schemas.microsoft.com/office/drawing/2014/main" id="{1E0FD169-AB25-40AE-B1BC-9633F9AF6DEB}"/>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a:extLst>
            <a:ext uri="{FF2B5EF4-FFF2-40B4-BE49-F238E27FC236}">
              <a16:creationId xmlns:a16="http://schemas.microsoft.com/office/drawing/2014/main" id="{3A827F87-6307-45D6-8AE8-8823DBE6FCD3}"/>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a:extLst>
            <a:ext uri="{FF2B5EF4-FFF2-40B4-BE49-F238E27FC236}">
              <a16:creationId xmlns:a16="http://schemas.microsoft.com/office/drawing/2014/main" id="{3EE06B98-48C4-4716-8792-203C3C89B09C}"/>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78" name="フローチャート: 判断 577">
          <a:extLst>
            <a:ext uri="{FF2B5EF4-FFF2-40B4-BE49-F238E27FC236}">
              <a16:creationId xmlns:a16="http://schemas.microsoft.com/office/drawing/2014/main" id="{B4A8CF73-D375-4C28-A695-ABC2C6DBF98A}"/>
            </a:ext>
          </a:extLst>
        </xdr:cNvPr>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6D8EA93-AA86-4C73-A8B9-D0FA1A7645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7D1F9E0F-7B34-4AB7-8A66-57724F7393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2C8D810-33FC-4495-8791-3BF61474E9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A883A511-40A7-4DA4-BD27-9A0202B8D1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3D5664E-2C66-4F46-ABFD-477B6CE375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141426</xdr:rowOff>
    </xdr:from>
    <xdr:to>
      <xdr:col>116</xdr:col>
      <xdr:colOff>114300</xdr:colOff>
      <xdr:row>41</xdr:row>
      <xdr:rowOff>71576</xdr:rowOff>
    </xdr:to>
    <xdr:sp macro="" textlink="">
      <xdr:nvSpPr>
        <xdr:cNvPr id="584" name="楕円 583">
          <a:extLst>
            <a:ext uri="{FF2B5EF4-FFF2-40B4-BE49-F238E27FC236}">
              <a16:creationId xmlns:a16="http://schemas.microsoft.com/office/drawing/2014/main" id="{2A1DC6A7-5674-4A19-91DB-1E56B7AAE84C}"/>
            </a:ext>
          </a:extLst>
        </xdr:cNvPr>
        <xdr:cNvSpPr/>
      </xdr:nvSpPr>
      <xdr:spPr>
        <a:xfrm>
          <a:off x="22110700" y="69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56353</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id="{70589D5A-C0FE-4624-81D1-963F27A4FCD7}"/>
            </a:ext>
          </a:extLst>
        </xdr:cNvPr>
        <xdr:cNvSpPr txBox="1"/>
      </xdr:nvSpPr>
      <xdr:spPr>
        <a:xfrm>
          <a:off x="22199600" y="691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146275</xdr:rowOff>
    </xdr:from>
    <xdr:to>
      <xdr:col>112</xdr:col>
      <xdr:colOff>38100</xdr:colOff>
      <xdr:row>41</xdr:row>
      <xdr:rowOff>76425</xdr:rowOff>
    </xdr:to>
    <xdr:sp macro="" textlink="">
      <xdr:nvSpPr>
        <xdr:cNvPr id="586" name="楕円 585">
          <a:extLst>
            <a:ext uri="{FF2B5EF4-FFF2-40B4-BE49-F238E27FC236}">
              <a16:creationId xmlns:a16="http://schemas.microsoft.com/office/drawing/2014/main" id="{DC624C59-6A4C-4BC8-B5C5-F7255955B2AC}"/>
            </a:ext>
          </a:extLst>
        </xdr:cNvPr>
        <xdr:cNvSpPr/>
      </xdr:nvSpPr>
      <xdr:spPr>
        <a:xfrm>
          <a:off x="21272500" y="70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20776</xdr:rowOff>
    </xdr:from>
    <xdr:to>
      <xdr:col>116</xdr:col>
      <xdr:colOff>63500</xdr:colOff>
      <xdr:row>41</xdr:row>
      <xdr:rowOff>25625</xdr:rowOff>
    </xdr:to>
    <xdr:cxnSp macro="">
      <xdr:nvCxnSpPr>
        <xdr:cNvPr id="587" name="直線コネクタ 586">
          <a:extLst>
            <a:ext uri="{FF2B5EF4-FFF2-40B4-BE49-F238E27FC236}">
              <a16:creationId xmlns:a16="http://schemas.microsoft.com/office/drawing/2014/main" id="{F94768F1-DF5A-4DD7-8598-8A98A8746B69}"/>
            </a:ext>
          </a:extLst>
        </xdr:cNvPr>
        <xdr:cNvCxnSpPr/>
      </xdr:nvCxnSpPr>
      <xdr:spPr>
        <a:xfrm flipV="1">
          <a:off x="21323300" y="7050226"/>
          <a:ext cx="8382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149539</xdr:rowOff>
    </xdr:from>
    <xdr:to>
      <xdr:col>107</xdr:col>
      <xdr:colOff>101600</xdr:colOff>
      <xdr:row>41</xdr:row>
      <xdr:rowOff>79689</xdr:rowOff>
    </xdr:to>
    <xdr:sp macro="" textlink="">
      <xdr:nvSpPr>
        <xdr:cNvPr id="588" name="楕円 587">
          <a:extLst>
            <a:ext uri="{FF2B5EF4-FFF2-40B4-BE49-F238E27FC236}">
              <a16:creationId xmlns:a16="http://schemas.microsoft.com/office/drawing/2014/main" id="{DCEEFEDB-B3D3-49EA-A27F-683AFA12B01B}"/>
            </a:ext>
          </a:extLst>
        </xdr:cNvPr>
        <xdr:cNvSpPr/>
      </xdr:nvSpPr>
      <xdr:spPr>
        <a:xfrm>
          <a:off x="20383500" y="70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25625</xdr:rowOff>
    </xdr:from>
    <xdr:to>
      <xdr:col>111</xdr:col>
      <xdr:colOff>177800</xdr:colOff>
      <xdr:row>41</xdr:row>
      <xdr:rowOff>28889</xdr:rowOff>
    </xdr:to>
    <xdr:cxnSp macro="">
      <xdr:nvCxnSpPr>
        <xdr:cNvPr id="589" name="直線コネクタ 588">
          <a:extLst>
            <a:ext uri="{FF2B5EF4-FFF2-40B4-BE49-F238E27FC236}">
              <a16:creationId xmlns:a16="http://schemas.microsoft.com/office/drawing/2014/main" id="{60718F13-62A8-4A8C-82E1-5AC87BFB0B29}"/>
            </a:ext>
          </a:extLst>
        </xdr:cNvPr>
        <xdr:cNvCxnSpPr/>
      </xdr:nvCxnSpPr>
      <xdr:spPr>
        <a:xfrm flipV="1">
          <a:off x="20434300" y="7055075"/>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151950</xdr:rowOff>
    </xdr:from>
    <xdr:to>
      <xdr:col>102</xdr:col>
      <xdr:colOff>165100</xdr:colOff>
      <xdr:row>41</xdr:row>
      <xdr:rowOff>82100</xdr:rowOff>
    </xdr:to>
    <xdr:sp macro="" textlink="">
      <xdr:nvSpPr>
        <xdr:cNvPr id="590" name="楕円 589">
          <a:extLst>
            <a:ext uri="{FF2B5EF4-FFF2-40B4-BE49-F238E27FC236}">
              <a16:creationId xmlns:a16="http://schemas.microsoft.com/office/drawing/2014/main" id="{2C2FFFD9-49FF-4AAE-AADB-C6E37F06DC23}"/>
            </a:ext>
          </a:extLst>
        </xdr:cNvPr>
        <xdr:cNvSpPr/>
      </xdr:nvSpPr>
      <xdr:spPr>
        <a:xfrm>
          <a:off x="19494500" y="70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28889</xdr:rowOff>
    </xdr:from>
    <xdr:to>
      <xdr:col>107</xdr:col>
      <xdr:colOff>50800</xdr:colOff>
      <xdr:row>41</xdr:row>
      <xdr:rowOff>31300</xdr:rowOff>
    </xdr:to>
    <xdr:cxnSp macro="">
      <xdr:nvCxnSpPr>
        <xdr:cNvPr id="591" name="直線コネクタ 590">
          <a:extLst>
            <a:ext uri="{FF2B5EF4-FFF2-40B4-BE49-F238E27FC236}">
              <a16:creationId xmlns:a16="http://schemas.microsoft.com/office/drawing/2014/main" id="{7248E9CF-0E38-4441-B9C4-4B6E917AE3D1}"/>
            </a:ext>
          </a:extLst>
        </xdr:cNvPr>
        <xdr:cNvCxnSpPr/>
      </xdr:nvCxnSpPr>
      <xdr:spPr>
        <a:xfrm flipV="1">
          <a:off x="19545300" y="7058339"/>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153816</xdr:rowOff>
    </xdr:from>
    <xdr:to>
      <xdr:col>98</xdr:col>
      <xdr:colOff>38100</xdr:colOff>
      <xdr:row>41</xdr:row>
      <xdr:rowOff>83966</xdr:rowOff>
    </xdr:to>
    <xdr:sp macro="" textlink="">
      <xdr:nvSpPr>
        <xdr:cNvPr id="592" name="楕円 591">
          <a:extLst>
            <a:ext uri="{FF2B5EF4-FFF2-40B4-BE49-F238E27FC236}">
              <a16:creationId xmlns:a16="http://schemas.microsoft.com/office/drawing/2014/main" id="{5DC32384-7376-4695-A0DF-55E08B7A2B61}"/>
            </a:ext>
          </a:extLst>
        </xdr:cNvPr>
        <xdr:cNvSpPr/>
      </xdr:nvSpPr>
      <xdr:spPr>
        <a:xfrm>
          <a:off x="18605500" y="70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31300</xdr:rowOff>
    </xdr:from>
    <xdr:to>
      <xdr:col>102</xdr:col>
      <xdr:colOff>114300</xdr:colOff>
      <xdr:row>41</xdr:row>
      <xdr:rowOff>33166</xdr:rowOff>
    </xdr:to>
    <xdr:cxnSp macro="">
      <xdr:nvCxnSpPr>
        <xdr:cNvPr id="593" name="直線コネクタ 592">
          <a:extLst>
            <a:ext uri="{FF2B5EF4-FFF2-40B4-BE49-F238E27FC236}">
              <a16:creationId xmlns:a16="http://schemas.microsoft.com/office/drawing/2014/main" id="{CCDC935D-F012-424A-9DCA-CCBFC2FA19F8}"/>
            </a:ext>
          </a:extLst>
        </xdr:cNvPr>
        <xdr:cNvCxnSpPr/>
      </xdr:nvCxnSpPr>
      <xdr:spPr>
        <a:xfrm flipV="1">
          <a:off x="18656300" y="7060750"/>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a:extLst>
            <a:ext uri="{FF2B5EF4-FFF2-40B4-BE49-F238E27FC236}">
              <a16:creationId xmlns:a16="http://schemas.microsoft.com/office/drawing/2014/main" id="{5B925551-5480-48DF-80B6-5A2A278979F8}"/>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a:extLst>
            <a:ext uri="{FF2B5EF4-FFF2-40B4-BE49-F238E27FC236}">
              <a16:creationId xmlns:a16="http://schemas.microsoft.com/office/drawing/2014/main" id="{639264BF-B5C3-4E49-9EB6-AA6D06BF65B4}"/>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a:extLst>
            <a:ext uri="{FF2B5EF4-FFF2-40B4-BE49-F238E27FC236}">
              <a16:creationId xmlns:a16="http://schemas.microsoft.com/office/drawing/2014/main" id="{F037EE1C-6CA6-4E33-8E67-CF3EFAC6DA5C}"/>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97" name="n_4aveValue【一般廃棄物処理施設】&#10;一人当たり有形固定資産（償却資産）額">
          <a:extLst>
            <a:ext uri="{FF2B5EF4-FFF2-40B4-BE49-F238E27FC236}">
              <a16:creationId xmlns:a16="http://schemas.microsoft.com/office/drawing/2014/main" id="{52BFC4DA-5CB9-4826-AA23-B81992773726}"/>
            </a:ext>
          </a:extLst>
        </xdr:cNvPr>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67552</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id="{2E78EE99-01DC-49F5-98D4-CC3D4A73D3D8}"/>
            </a:ext>
          </a:extLst>
        </xdr:cNvPr>
        <xdr:cNvSpPr txBox="1"/>
      </xdr:nvSpPr>
      <xdr:spPr>
        <a:xfrm>
          <a:off x="21043411" y="70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70816</xdr:rowOff>
    </xdr:from>
    <xdr:ext cx="534377" cy="259045"/>
    <xdr:sp macro="" textlink="">
      <xdr:nvSpPr>
        <xdr:cNvPr id="599" name="n_2mainValue【一般廃棄物処理施設】&#10;一人当たり有形固定資産（償却資産）額">
          <a:extLst>
            <a:ext uri="{FF2B5EF4-FFF2-40B4-BE49-F238E27FC236}">
              <a16:creationId xmlns:a16="http://schemas.microsoft.com/office/drawing/2014/main" id="{2B17E0EB-F7BA-4BF6-887D-4C30DEDB895B}"/>
            </a:ext>
          </a:extLst>
        </xdr:cNvPr>
        <xdr:cNvSpPr txBox="1"/>
      </xdr:nvSpPr>
      <xdr:spPr>
        <a:xfrm>
          <a:off x="20167111" y="71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73227</xdr:rowOff>
    </xdr:from>
    <xdr:ext cx="534377" cy="259045"/>
    <xdr:sp macro="" textlink="">
      <xdr:nvSpPr>
        <xdr:cNvPr id="600" name="n_3mainValue【一般廃棄物処理施設】&#10;一人当たり有形固定資産（償却資産）額">
          <a:extLst>
            <a:ext uri="{FF2B5EF4-FFF2-40B4-BE49-F238E27FC236}">
              <a16:creationId xmlns:a16="http://schemas.microsoft.com/office/drawing/2014/main" id="{A02CD20B-BC6C-402D-9FB0-8614F7047679}"/>
            </a:ext>
          </a:extLst>
        </xdr:cNvPr>
        <xdr:cNvSpPr txBox="1"/>
      </xdr:nvSpPr>
      <xdr:spPr>
        <a:xfrm>
          <a:off x="19278111" y="71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75093</xdr:rowOff>
    </xdr:from>
    <xdr:ext cx="534377" cy="259045"/>
    <xdr:sp macro="" textlink="">
      <xdr:nvSpPr>
        <xdr:cNvPr id="601" name="n_4mainValue【一般廃棄物処理施設】&#10;一人当たり有形固定資産（償却資産）額">
          <a:extLst>
            <a:ext uri="{FF2B5EF4-FFF2-40B4-BE49-F238E27FC236}">
              <a16:creationId xmlns:a16="http://schemas.microsoft.com/office/drawing/2014/main" id="{C094EB1F-CDEB-4233-B291-18E738A40FAE}"/>
            </a:ext>
          </a:extLst>
        </xdr:cNvPr>
        <xdr:cNvSpPr txBox="1"/>
      </xdr:nvSpPr>
      <xdr:spPr>
        <a:xfrm>
          <a:off x="18389111" y="71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F51109E5-B0AF-40F0-AB07-0BF83F141A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5F95B523-8881-439A-95A8-61A20C3847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B1E8D9D7-7186-4836-9A3E-F89993583F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3742ABD8-2AF7-4C0A-85FB-7A49174490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54304D0-BE45-44BC-8225-CEAE36713B9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35FB0B2F-BB13-4B6C-8D24-B05F17B23F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B6982F84-49CA-438C-A3AA-BA11B79530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14A37547-247C-41B2-878E-1F9A27BA45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CD04F744-2838-493A-AE68-2FD23F6736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82111BE6-372E-467A-9B3E-3D2549A666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8EC3FE-4E3B-41C4-994F-91B5B1BB51B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a:extLst>
            <a:ext uri="{FF2B5EF4-FFF2-40B4-BE49-F238E27FC236}">
              <a16:creationId xmlns:a16="http://schemas.microsoft.com/office/drawing/2014/main" id="{53EB13E7-55FA-4603-8462-09906B60CB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id="{9022E33E-770A-4050-8094-CA65AF2B9C4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a:extLst>
            <a:ext uri="{FF2B5EF4-FFF2-40B4-BE49-F238E27FC236}">
              <a16:creationId xmlns:a16="http://schemas.microsoft.com/office/drawing/2014/main" id="{B7CA8AEA-4F01-4268-8A6C-9AA6107CAC2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a:extLst>
            <a:ext uri="{FF2B5EF4-FFF2-40B4-BE49-F238E27FC236}">
              <a16:creationId xmlns:a16="http://schemas.microsoft.com/office/drawing/2014/main" id="{00EB23EE-4E17-44B4-A1DE-4450A86AC68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a:extLst>
            <a:ext uri="{FF2B5EF4-FFF2-40B4-BE49-F238E27FC236}">
              <a16:creationId xmlns:a16="http://schemas.microsoft.com/office/drawing/2014/main" id="{968D9E80-5C66-4353-91C3-F38A8E04377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a:extLst>
            <a:ext uri="{FF2B5EF4-FFF2-40B4-BE49-F238E27FC236}">
              <a16:creationId xmlns:a16="http://schemas.microsoft.com/office/drawing/2014/main" id="{32C9FEC2-F23B-4DF3-A68D-25815BA3769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a:extLst>
            <a:ext uri="{FF2B5EF4-FFF2-40B4-BE49-F238E27FC236}">
              <a16:creationId xmlns:a16="http://schemas.microsoft.com/office/drawing/2014/main" id="{C21003C7-D827-4416-9F2A-A18A46F12FC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a:extLst>
            <a:ext uri="{FF2B5EF4-FFF2-40B4-BE49-F238E27FC236}">
              <a16:creationId xmlns:a16="http://schemas.microsoft.com/office/drawing/2014/main" id="{53C5B75D-FA2F-4BA1-BFAF-8EE58515DBB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a:extLst>
            <a:ext uri="{FF2B5EF4-FFF2-40B4-BE49-F238E27FC236}">
              <a16:creationId xmlns:a16="http://schemas.microsoft.com/office/drawing/2014/main" id="{7A793A75-18B0-49B0-A0D4-BD48198F7A9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a:extLst>
            <a:ext uri="{FF2B5EF4-FFF2-40B4-BE49-F238E27FC236}">
              <a16:creationId xmlns:a16="http://schemas.microsoft.com/office/drawing/2014/main" id="{78621C27-D85C-4EF8-8CDC-2A8FBB83A06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a:extLst>
            <a:ext uri="{FF2B5EF4-FFF2-40B4-BE49-F238E27FC236}">
              <a16:creationId xmlns:a16="http://schemas.microsoft.com/office/drawing/2014/main" id="{CA95D36D-0DF0-46F2-AA98-10FD7937EA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a:extLst>
            <a:ext uri="{FF2B5EF4-FFF2-40B4-BE49-F238E27FC236}">
              <a16:creationId xmlns:a16="http://schemas.microsoft.com/office/drawing/2014/main" id="{4F419540-6744-4D74-BB0B-DE310D1099F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EF3C5B67-D124-468D-B11C-D93B5C175A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CBE7C2B7-DBC8-47C6-BCB5-8DFCBBB148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a:extLst>
            <a:ext uri="{FF2B5EF4-FFF2-40B4-BE49-F238E27FC236}">
              <a16:creationId xmlns:a16="http://schemas.microsoft.com/office/drawing/2014/main" id="{F4C4979E-6D2A-45FE-9015-7D548D0CB85A}"/>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id="{C0206C13-5784-4C5F-8606-04CA70F2271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a:extLst>
            <a:ext uri="{FF2B5EF4-FFF2-40B4-BE49-F238E27FC236}">
              <a16:creationId xmlns:a16="http://schemas.microsoft.com/office/drawing/2014/main" id="{B461AC73-849F-41D7-B5C2-9F34B1FF63C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id="{E9B7B71E-F0C6-474C-9CF1-EDFF195B37C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a:extLst>
            <a:ext uri="{FF2B5EF4-FFF2-40B4-BE49-F238E27FC236}">
              <a16:creationId xmlns:a16="http://schemas.microsoft.com/office/drawing/2014/main" id="{0C005181-42C4-444F-A5FB-9AF0CAE476CC}"/>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id="{2B99FCB5-EB45-4CFB-9AC0-B2392E57A130}"/>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a:extLst>
            <a:ext uri="{FF2B5EF4-FFF2-40B4-BE49-F238E27FC236}">
              <a16:creationId xmlns:a16="http://schemas.microsoft.com/office/drawing/2014/main" id="{1F1D66CB-6019-40BB-89A8-03A863AE599F}"/>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a:extLst>
            <a:ext uri="{FF2B5EF4-FFF2-40B4-BE49-F238E27FC236}">
              <a16:creationId xmlns:a16="http://schemas.microsoft.com/office/drawing/2014/main" id="{3F417B0F-826A-4A5C-B7D2-0343F78EC6A4}"/>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a:extLst>
            <a:ext uri="{FF2B5EF4-FFF2-40B4-BE49-F238E27FC236}">
              <a16:creationId xmlns:a16="http://schemas.microsoft.com/office/drawing/2014/main" id="{2B50B75D-FA1E-4DDE-8025-6B0EEE47872B}"/>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a:extLst>
            <a:ext uri="{FF2B5EF4-FFF2-40B4-BE49-F238E27FC236}">
              <a16:creationId xmlns:a16="http://schemas.microsoft.com/office/drawing/2014/main" id="{29D41ECC-DA88-4C06-9118-389E2A097D57}"/>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37" name="フローチャート: 判断 636">
          <a:extLst>
            <a:ext uri="{FF2B5EF4-FFF2-40B4-BE49-F238E27FC236}">
              <a16:creationId xmlns:a16="http://schemas.microsoft.com/office/drawing/2014/main" id="{85A7B41F-3DEE-4DD6-9B57-2E5FBAD69E9A}"/>
            </a:ext>
          </a:extLst>
        </xdr:cNvPr>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DDA479E-E93D-4A0B-9FFA-C41D83B349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1270F544-92D0-402C-9995-4F717B5AED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863E2CC-BC10-4FC3-8ECE-000E1DE7507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11DD5B6-E52B-40BE-89F5-00C9C45B5F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B5EEC6B5-DB39-4F59-9073-DBC238269F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43" name="楕円 642">
          <a:extLst>
            <a:ext uri="{FF2B5EF4-FFF2-40B4-BE49-F238E27FC236}">
              <a16:creationId xmlns:a16="http://schemas.microsoft.com/office/drawing/2014/main" id="{47E9D6A4-088A-49E2-9F66-4D8C329F70D5}"/>
            </a:ext>
          </a:extLst>
        </xdr:cNvPr>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102343</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id="{8CB21C12-8A91-4C33-BA6B-E90A7BECB8E0}"/>
            </a:ext>
          </a:extLst>
        </xdr:cNvPr>
        <xdr:cNvSpPr txBox="1"/>
      </xdr:nvSpPr>
      <xdr:spPr>
        <a:xfrm>
          <a:off x="16357600"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645" name="楕円 644">
          <a:extLst>
            <a:ext uri="{FF2B5EF4-FFF2-40B4-BE49-F238E27FC236}">
              <a16:creationId xmlns:a16="http://schemas.microsoft.com/office/drawing/2014/main" id="{FA469047-E291-4F79-ADF6-1F160725BBC5}"/>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3266</xdr:rowOff>
    </xdr:to>
    <xdr:cxnSp macro="">
      <xdr:nvCxnSpPr>
        <xdr:cNvPr id="646" name="直線コネクタ 645">
          <a:extLst>
            <a:ext uri="{FF2B5EF4-FFF2-40B4-BE49-F238E27FC236}">
              <a16:creationId xmlns:a16="http://schemas.microsoft.com/office/drawing/2014/main" id="{472E8139-C718-4B9B-8E6B-23F64FE952C2}"/>
            </a:ext>
          </a:extLst>
        </xdr:cNvPr>
        <xdr:cNvCxnSpPr/>
      </xdr:nvCxnSpPr>
      <xdr:spPr>
        <a:xfrm>
          <a:off x="15481300" y="1025271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647" name="楕円 646">
          <a:extLst>
            <a:ext uri="{FF2B5EF4-FFF2-40B4-BE49-F238E27FC236}">
              <a16:creationId xmlns:a16="http://schemas.microsoft.com/office/drawing/2014/main" id="{2817A14C-AA5F-4912-BD49-8520F528BE8E}"/>
            </a:ext>
          </a:extLst>
        </xdr:cNvPr>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137160</xdr:rowOff>
    </xdr:to>
    <xdr:cxnSp macro="">
      <xdr:nvCxnSpPr>
        <xdr:cNvPr id="648" name="直線コネクタ 647">
          <a:extLst>
            <a:ext uri="{FF2B5EF4-FFF2-40B4-BE49-F238E27FC236}">
              <a16:creationId xmlns:a16="http://schemas.microsoft.com/office/drawing/2014/main" id="{A246DC34-EE55-45F0-B58D-C96F8904B2A7}"/>
            </a:ext>
          </a:extLst>
        </xdr:cNvPr>
        <xdr:cNvCxnSpPr/>
      </xdr:nvCxnSpPr>
      <xdr:spPr>
        <a:xfrm>
          <a:off x="14592300" y="102167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xdr:rowOff>
    </xdr:from>
    <xdr:to>
      <xdr:col>72</xdr:col>
      <xdr:colOff>38100</xdr:colOff>
      <xdr:row>59</xdr:row>
      <xdr:rowOff>114481</xdr:rowOff>
    </xdr:to>
    <xdr:sp macro="" textlink="">
      <xdr:nvSpPr>
        <xdr:cNvPr id="649" name="楕円 648">
          <a:extLst>
            <a:ext uri="{FF2B5EF4-FFF2-40B4-BE49-F238E27FC236}">
              <a16:creationId xmlns:a16="http://schemas.microsoft.com/office/drawing/2014/main" id="{D6085E77-6D42-4794-9BB3-CA758AF41646}"/>
            </a:ext>
          </a:extLst>
        </xdr:cNvPr>
        <xdr:cNvSpPr/>
      </xdr:nvSpPr>
      <xdr:spPr>
        <a:xfrm>
          <a:off x="13652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63681</xdr:rowOff>
    </xdr:from>
    <xdr:to>
      <xdr:col>76</xdr:col>
      <xdr:colOff>114300</xdr:colOff>
      <xdr:row>59</xdr:row>
      <xdr:rowOff>101237</xdr:rowOff>
    </xdr:to>
    <xdr:cxnSp macro="">
      <xdr:nvCxnSpPr>
        <xdr:cNvPr id="650" name="直線コネクタ 649">
          <a:extLst>
            <a:ext uri="{FF2B5EF4-FFF2-40B4-BE49-F238E27FC236}">
              <a16:creationId xmlns:a16="http://schemas.microsoft.com/office/drawing/2014/main" id="{671A95A2-C0D8-4F91-8DFE-E66F44813C22}"/>
            </a:ext>
          </a:extLst>
        </xdr:cNvPr>
        <xdr:cNvCxnSpPr/>
      </xdr:nvCxnSpPr>
      <xdr:spPr>
        <a:xfrm>
          <a:off x="13703300" y="101792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148409</xdr:rowOff>
    </xdr:from>
    <xdr:to>
      <xdr:col>67</xdr:col>
      <xdr:colOff>101600</xdr:colOff>
      <xdr:row>59</xdr:row>
      <xdr:rowOff>78559</xdr:rowOff>
    </xdr:to>
    <xdr:sp macro="" textlink="">
      <xdr:nvSpPr>
        <xdr:cNvPr id="651" name="楕円 650">
          <a:extLst>
            <a:ext uri="{FF2B5EF4-FFF2-40B4-BE49-F238E27FC236}">
              <a16:creationId xmlns:a16="http://schemas.microsoft.com/office/drawing/2014/main" id="{3E3119B5-77B3-4EF3-BBF3-42C527254146}"/>
            </a:ext>
          </a:extLst>
        </xdr:cNvPr>
        <xdr:cNvSpPr/>
      </xdr:nvSpPr>
      <xdr:spPr>
        <a:xfrm>
          <a:off x="12763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27759</xdr:rowOff>
    </xdr:from>
    <xdr:to>
      <xdr:col>71</xdr:col>
      <xdr:colOff>177800</xdr:colOff>
      <xdr:row>59</xdr:row>
      <xdr:rowOff>63681</xdr:rowOff>
    </xdr:to>
    <xdr:cxnSp macro="">
      <xdr:nvCxnSpPr>
        <xdr:cNvPr id="652" name="直線コネクタ 651">
          <a:extLst>
            <a:ext uri="{FF2B5EF4-FFF2-40B4-BE49-F238E27FC236}">
              <a16:creationId xmlns:a16="http://schemas.microsoft.com/office/drawing/2014/main" id="{FD6AE7AC-DD42-442C-A53C-52B9F3D2F943}"/>
            </a:ext>
          </a:extLst>
        </xdr:cNvPr>
        <xdr:cNvCxnSpPr/>
      </xdr:nvCxnSpPr>
      <xdr:spPr>
        <a:xfrm>
          <a:off x="12814300" y="101433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6D5EBEFF-0937-4A31-866E-94FDE61181E1}"/>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73E665D0-EEB9-4F12-B1A4-F74CA8E7FB77}"/>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4ACA0A6E-DB61-4E74-8B5F-459C2143FA6D}"/>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5DFAD761-DB3E-47E2-9551-3219B6A01EA6}"/>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id="{80399A8A-575B-417F-917B-60739604FEA9}"/>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id="{C5A96407-62EE-47D9-AE11-66F7DEC42CBD}"/>
            </a:ext>
          </a:extLst>
        </xdr:cNvPr>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id="{ECA52FF3-AF83-4926-9F15-468845CB8186}"/>
            </a:ext>
          </a:extLst>
        </xdr:cNvPr>
        <xdr:cNvSpPr txBox="1"/>
      </xdr:nvSpPr>
      <xdr:spPr>
        <a:xfrm>
          <a:off x="13500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69686</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id="{0C723A92-3ABC-499A-87C0-76ABC1799D8C}"/>
            </a:ext>
          </a:extLst>
        </xdr:cNvPr>
        <xdr:cNvSpPr txBox="1"/>
      </xdr:nvSpPr>
      <xdr:spPr>
        <a:xfrm>
          <a:off x="12611744"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4D4928D3-B353-424B-A095-65646B353C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FC96EFE1-C36C-424E-A913-2119A149A3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87DDBC-EF69-4247-A737-ED8D90ACFA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E8BBBA9-5933-44DC-AC6D-EA7BB769C6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1ECDBF2-B54A-43E4-A0D2-39AEB9CAAA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D37A3616-720F-43BC-AA2B-D93D89E971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811D8C5A-8C71-448C-A1E3-5C4AD6A907E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6363DE8C-9C1C-414F-B4FD-07CE2908A5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5A8F0020-F8F5-474E-8BB7-E07D0966C1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23D02895-375F-4D3E-BB69-AA00AC0F86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id="{154759AC-805B-405C-B2F0-6005B6CD177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id="{AFA9E937-A6B2-4BF8-B99B-86079D38897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id="{90772AEC-F39E-460B-8A7D-91D92F8519B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id="{0E0BE893-B983-431B-BA3A-1F249F7323D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id="{7E10F257-A110-4DBB-9748-1193DA00121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id="{5392F41A-A1A5-4B00-B4D2-D5247FC8AA3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id="{70ACD594-CD2D-4FE2-ACA2-0DC4EA3B158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id="{9A24DD19-D44F-4A5C-BFB6-7A231D05216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id="{C814AF90-4539-4536-8D60-3280942F6AC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a:extLst>
            <a:ext uri="{FF2B5EF4-FFF2-40B4-BE49-F238E27FC236}">
              <a16:creationId xmlns:a16="http://schemas.microsoft.com/office/drawing/2014/main" id="{123B3404-40A0-4728-98DA-BEBA4639143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1E6298E-9CC7-4F73-877F-EB58547350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E95F5C5A-6659-4561-8150-BAFE1BA502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5B57C880-69C3-4554-9666-E061784185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a:extLst>
            <a:ext uri="{FF2B5EF4-FFF2-40B4-BE49-F238E27FC236}">
              <a16:creationId xmlns:a16="http://schemas.microsoft.com/office/drawing/2014/main" id="{B95A978E-042B-46C4-9DA1-372DA959A5C2}"/>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A24B892E-0F84-4B01-B3C7-BB7BA922FAF7}"/>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a:extLst>
            <a:ext uri="{FF2B5EF4-FFF2-40B4-BE49-F238E27FC236}">
              <a16:creationId xmlns:a16="http://schemas.microsoft.com/office/drawing/2014/main" id="{6A53EF1C-98BE-4748-B120-D5E6E30CACC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BE2268D3-985E-4F32-BB52-2C236372E419}"/>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a:extLst>
            <a:ext uri="{FF2B5EF4-FFF2-40B4-BE49-F238E27FC236}">
              <a16:creationId xmlns:a16="http://schemas.microsoft.com/office/drawing/2014/main" id="{18E67833-F8D1-45B2-BDFC-06C0AB0E0F84}"/>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73139CF4-6598-449C-8E7E-DD7BC65218B4}"/>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a:extLst>
            <a:ext uri="{FF2B5EF4-FFF2-40B4-BE49-F238E27FC236}">
              <a16:creationId xmlns:a16="http://schemas.microsoft.com/office/drawing/2014/main" id="{8B01B5FB-9DCA-4CA3-82A3-DB971EC75A13}"/>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a:extLst>
            <a:ext uri="{FF2B5EF4-FFF2-40B4-BE49-F238E27FC236}">
              <a16:creationId xmlns:a16="http://schemas.microsoft.com/office/drawing/2014/main" id="{A91B56C7-D53C-48BD-8A88-0A4F2C8C5242}"/>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a:extLst>
            <a:ext uri="{FF2B5EF4-FFF2-40B4-BE49-F238E27FC236}">
              <a16:creationId xmlns:a16="http://schemas.microsoft.com/office/drawing/2014/main" id="{E2351F29-D9C4-41A8-8F6C-76B8724858C3}"/>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a:extLst>
            <a:ext uri="{FF2B5EF4-FFF2-40B4-BE49-F238E27FC236}">
              <a16:creationId xmlns:a16="http://schemas.microsoft.com/office/drawing/2014/main" id="{A6BAE933-1A1B-4C45-A112-F8ABB82FFF3E}"/>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94" name="フローチャート: 判断 693">
          <a:extLst>
            <a:ext uri="{FF2B5EF4-FFF2-40B4-BE49-F238E27FC236}">
              <a16:creationId xmlns:a16="http://schemas.microsoft.com/office/drawing/2014/main" id="{812239A7-47FB-4BF6-8D36-AA20CBB06D22}"/>
            </a:ext>
          </a:extLst>
        </xdr:cNvPr>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C881A932-1550-425A-A707-A436B731F3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8315F246-A003-40E7-9883-1BBB850A8A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13C8745-0B83-4FC5-B377-F562D5273D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63E39995-76AC-4030-B777-6CD35FEDC4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2563950-EB9C-43E1-AEC7-CDB06BD256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00" name="楕円 699">
          <a:extLst>
            <a:ext uri="{FF2B5EF4-FFF2-40B4-BE49-F238E27FC236}">
              <a16:creationId xmlns:a16="http://schemas.microsoft.com/office/drawing/2014/main" id="{CC189C6D-97DD-4F17-BB58-F694F5272E57}"/>
            </a:ext>
          </a:extLst>
        </xdr:cNvPr>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10177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867BA4E0-9C7E-451F-8DBB-EB8014E41B69}"/>
            </a:ext>
          </a:extLst>
        </xdr:cNvPr>
        <xdr:cNvSpPr txBox="1"/>
      </xdr:nvSpPr>
      <xdr:spPr>
        <a:xfrm>
          <a:off x="221996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2" name="楕円 701">
          <a:extLst>
            <a:ext uri="{FF2B5EF4-FFF2-40B4-BE49-F238E27FC236}">
              <a16:creationId xmlns:a16="http://schemas.microsoft.com/office/drawing/2014/main" id="{1D8C3FFE-F37A-4348-8052-8AD02BCDC6A9}"/>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45720</xdr:rowOff>
    </xdr:to>
    <xdr:cxnSp macro="">
      <xdr:nvCxnSpPr>
        <xdr:cNvPr id="703" name="直線コネクタ 702">
          <a:extLst>
            <a:ext uri="{FF2B5EF4-FFF2-40B4-BE49-F238E27FC236}">
              <a16:creationId xmlns:a16="http://schemas.microsoft.com/office/drawing/2014/main" id="{093584D2-8070-4AF0-B962-DAA5BE413799}"/>
            </a:ext>
          </a:extLst>
        </xdr:cNvPr>
        <xdr:cNvCxnSpPr/>
      </xdr:nvCxnSpPr>
      <xdr:spPr>
        <a:xfrm flipV="1">
          <a:off x="21323300" y="1066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704" name="楕円 703">
          <a:extLst>
            <a:ext uri="{FF2B5EF4-FFF2-40B4-BE49-F238E27FC236}">
              <a16:creationId xmlns:a16="http://schemas.microsoft.com/office/drawing/2014/main" id="{4947BF22-77EB-4190-87DC-05219A28B053}"/>
            </a:ext>
          </a:extLst>
        </xdr:cNvPr>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53340</xdr:rowOff>
    </xdr:to>
    <xdr:cxnSp macro="">
      <xdr:nvCxnSpPr>
        <xdr:cNvPr id="705" name="直線コネクタ 704">
          <a:extLst>
            <a:ext uri="{FF2B5EF4-FFF2-40B4-BE49-F238E27FC236}">
              <a16:creationId xmlns:a16="http://schemas.microsoft.com/office/drawing/2014/main" id="{F815C65F-7020-4732-8386-C9725347096D}"/>
            </a:ext>
          </a:extLst>
        </xdr:cNvPr>
        <xdr:cNvCxnSpPr/>
      </xdr:nvCxnSpPr>
      <xdr:spPr>
        <a:xfrm flipV="1">
          <a:off x="20434300" y="1067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706" name="楕円 705">
          <a:extLst>
            <a:ext uri="{FF2B5EF4-FFF2-40B4-BE49-F238E27FC236}">
              <a16:creationId xmlns:a16="http://schemas.microsoft.com/office/drawing/2014/main" id="{2356FF50-EA5E-4895-B3B3-5491FB273174}"/>
            </a:ext>
          </a:extLst>
        </xdr:cNvPr>
        <xdr:cNvSpPr/>
      </xdr:nvSpPr>
      <xdr:spPr>
        <a:xfrm>
          <a:off x="19494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60960</xdr:rowOff>
    </xdr:to>
    <xdr:cxnSp macro="">
      <xdr:nvCxnSpPr>
        <xdr:cNvPr id="707" name="直線コネクタ 706">
          <a:extLst>
            <a:ext uri="{FF2B5EF4-FFF2-40B4-BE49-F238E27FC236}">
              <a16:creationId xmlns:a16="http://schemas.microsoft.com/office/drawing/2014/main" id="{DC83E5C1-0CAB-4172-B073-82CB117433DF}"/>
            </a:ext>
          </a:extLst>
        </xdr:cNvPr>
        <xdr:cNvCxnSpPr/>
      </xdr:nvCxnSpPr>
      <xdr:spPr>
        <a:xfrm flipV="1">
          <a:off x="19545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8" name="楕円 707">
          <a:extLst>
            <a:ext uri="{FF2B5EF4-FFF2-40B4-BE49-F238E27FC236}">
              <a16:creationId xmlns:a16="http://schemas.microsoft.com/office/drawing/2014/main" id="{942DED18-5478-455D-962F-97F4ECC8163D}"/>
            </a:ext>
          </a:extLst>
        </xdr:cNvPr>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60960</xdr:rowOff>
    </xdr:from>
    <xdr:to>
      <xdr:col>102</xdr:col>
      <xdr:colOff>114300</xdr:colOff>
      <xdr:row>62</xdr:row>
      <xdr:rowOff>68580</xdr:rowOff>
    </xdr:to>
    <xdr:cxnSp macro="">
      <xdr:nvCxnSpPr>
        <xdr:cNvPr id="709" name="直線コネクタ 708">
          <a:extLst>
            <a:ext uri="{FF2B5EF4-FFF2-40B4-BE49-F238E27FC236}">
              <a16:creationId xmlns:a16="http://schemas.microsoft.com/office/drawing/2014/main" id="{C2210870-2E31-44EC-985C-23775EB8A39D}"/>
            </a:ext>
          </a:extLst>
        </xdr:cNvPr>
        <xdr:cNvCxnSpPr/>
      </xdr:nvCxnSpPr>
      <xdr:spPr>
        <a:xfrm flipV="1">
          <a:off x="18656300" y="1069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10" name="n_1aveValue【保健センター・保健所】&#10;一人当たり面積">
          <a:extLst>
            <a:ext uri="{FF2B5EF4-FFF2-40B4-BE49-F238E27FC236}">
              <a16:creationId xmlns:a16="http://schemas.microsoft.com/office/drawing/2014/main" id="{0856DB3C-9359-4814-9A81-9816F70652F3}"/>
            </a:ext>
          </a:extLst>
        </xdr:cNvPr>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11" name="n_2aveValue【保健センター・保健所】&#10;一人当たり面積">
          <a:extLst>
            <a:ext uri="{FF2B5EF4-FFF2-40B4-BE49-F238E27FC236}">
              <a16:creationId xmlns:a16="http://schemas.microsoft.com/office/drawing/2014/main" id="{03303CB8-B454-45EF-998F-BAB230A1E9B2}"/>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12" name="n_3aveValue【保健センター・保健所】&#10;一人当たり面積">
          <a:extLst>
            <a:ext uri="{FF2B5EF4-FFF2-40B4-BE49-F238E27FC236}">
              <a16:creationId xmlns:a16="http://schemas.microsoft.com/office/drawing/2014/main" id="{47780291-D7EB-496D-9E6E-2DA5256A2F86}"/>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148607</xdr:rowOff>
    </xdr:from>
    <xdr:ext cx="469744" cy="259045"/>
    <xdr:sp macro="" textlink="">
      <xdr:nvSpPr>
        <xdr:cNvPr id="713" name="n_4aveValue【保健センター・保健所】&#10;一人当たり面積">
          <a:extLst>
            <a:ext uri="{FF2B5EF4-FFF2-40B4-BE49-F238E27FC236}">
              <a16:creationId xmlns:a16="http://schemas.microsoft.com/office/drawing/2014/main" id="{91DBD9CA-430C-4EF6-986C-224B50A9440B}"/>
            </a:ext>
          </a:extLst>
        </xdr:cNvPr>
        <xdr:cNvSpPr txBox="1"/>
      </xdr:nvSpPr>
      <xdr:spPr>
        <a:xfrm>
          <a:off x="18421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113047</xdr:rowOff>
    </xdr:from>
    <xdr:ext cx="469744" cy="259045"/>
    <xdr:sp macro="" textlink="">
      <xdr:nvSpPr>
        <xdr:cNvPr id="714" name="n_1mainValue【保健センター・保健所】&#10;一人当たり面積">
          <a:extLst>
            <a:ext uri="{FF2B5EF4-FFF2-40B4-BE49-F238E27FC236}">
              <a16:creationId xmlns:a16="http://schemas.microsoft.com/office/drawing/2014/main" id="{BEBDED09-FAED-43FD-95B6-A270D39F7056}"/>
            </a:ext>
          </a:extLst>
        </xdr:cNvPr>
        <xdr:cNvSpPr txBox="1"/>
      </xdr:nvSpPr>
      <xdr:spPr>
        <a:xfrm>
          <a:off x="21075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715" name="n_2mainValue【保健センター・保健所】&#10;一人当たり面積">
          <a:extLst>
            <a:ext uri="{FF2B5EF4-FFF2-40B4-BE49-F238E27FC236}">
              <a16:creationId xmlns:a16="http://schemas.microsoft.com/office/drawing/2014/main" id="{58DBE814-CE75-46F7-AD01-D24250F6FC5A}"/>
            </a:ext>
          </a:extLst>
        </xdr:cNvPr>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716" name="n_3mainValue【保健センター・保健所】&#10;一人当たり面積">
          <a:extLst>
            <a:ext uri="{FF2B5EF4-FFF2-40B4-BE49-F238E27FC236}">
              <a16:creationId xmlns:a16="http://schemas.microsoft.com/office/drawing/2014/main" id="{013A6BA9-513F-4857-8AA1-019E4430FBD5}"/>
            </a:ext>
          </a:extLst>
        </xdr:cNvPr>
        <xdr:cNvSpPr txBox="1"/>
      </xdr:nvSpPr>
      <xdr:spPr>
        <a:xfrm>
          <a:off x="19310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717" name="n_4mainValue【保健センター・保健所】&#10;一人当たり面積">
          <a:extLst>
            <a:ext uri="{FF2B5EF4-FFF2-40B4-BE49-F238E27FC236}">
              <a16:creationId xmlns:a16="http://schemas.microsoft.com/office/drawing/2014/main" id="{A3B32C18-BA55-4D86-B3F7-F766161B3CB4}"/>
            </a:ext>
          </a:extLst>
        </xdr:cNvPr>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6936B165-EBAE-432D-BE3C-B1B497C755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EF82448E-376F-4203-9E8B-6135970684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79B8B022-982B-43D8-8FE0-4627D896BE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825BBA12-66C7-4D58-AF33-533A727990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6C323E95-9A00-4868-BCAA-ED047A5AA3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A9D44067-AF3D-4E57-8E52-E251F80F5A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255B8BB1-CDA3-4F87-A723-719DADC050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87552EF0-6C2E-48F7-B08D-0CB6B72CB0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C61D4C11-F70F-4F34-BEE4-DE6891E951D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C30D2DDB-1502-42F0-9C52-BCB435BAAB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4AF9707E-714D-4046-9480-75E6CE9C2BA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992F31E3-9404-4620-93C6-2D246B64960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968AEB7D-9798-43FF-A75F-C96EEACC282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9ED7DACE-8D08-4B4B-95B8-DB8952E5645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E59B30D6-2276-4CB2-8546-701A893055D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1563F9A5-08A1-4D92-811D-C27473C35AE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DA80CC6E-73B1-4325-9E51-3945892662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7F20DD11-94CE-484B-8C31-6A9EC0A7B08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4BF63EC-91F3-4CF8-89D2-81FB8A6DC6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A4DEB2F0-36C2-41C5-B106-73917F172A4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7476CA3D-B2FB-46B7-88CE-746B2F6996A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6085A365-6756-4083-85B0-24DAC186A57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46825805-9E80-4341-953F-DD23800A3E5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E33D5A42-F7D5-474A-8645-BE50A34453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E87979D8-5B31-4AFE-8C86-918EC91F4BC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94C5B2E0-3B85-4144-AC9C-D331ED40F1B8}"/>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DD990F72-A88C-419C-8790-5CE717FCEEB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D4D44CE2-3052-4708-B01F-527CADA121A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F230BB8D-ACD0-4213-A634-8C34E72B3384}"/>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a:extLst>
            <a:ext uri="{FF2B5EF4-FFF2-40B4-BE49-F238E27FC236}">
              <a16:creationId xmlns:a16="http://schemas.microsoft.com/office/drawing/2014/main" id="{0B834818-7976-4B5D-88C5-16EA16BC9436}"/>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F028E194-278C-4C6E-937E-ACD86F554E29}"/>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a:extLst>
            <a:ext uri="{FF2B5EF4-FFF2-40B4-BE49-F238E27FC236}">
              <a16:creationId xmlns:a16="http://schemas.microsoft.com/office/drawing/2014/main" id="{AEBD98E4-3929-400E-BC8C-FD1223E84E03}"/>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a:extLst>
            <a:ext uri="{FF2B5EF4-FFF2-40B4-BE49-F238E27FC236}">
              <a16:creationId xmlns:a16="http://schemas.microsoft.com/office/drawing/2014/main" id="{E818CD00-D5FD-45E6-88D6-0AE4D754B53D}"/>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a:extLst>
            <a:ext uri="{FF2B5EF4-FFF2-40B4-BE49-F238E27FC236}">
              <a16:creationId xmlns:a16="http://schemas.microsoft.com/office/drawing/2014/main" id="{61BBA146-4F28-40D2-8754-C1361C4C4DCC}"/>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a:extLst>
            <a:ext uri="{FF2B5EF4-FFF2-40B4-BE49-F238E27FC236}">
              <a16:creationId xmlns:a16="http://schemas.microsoft.com/office/drawing/2014/main" id="{DB0017BF-BF3D-47EB-AA13-09D04781EE7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53" name="フローチャート: 判断 752">
          <a:extLst>
            <a:ext uri="{FF2B5EF4-FFF2-40B4-BE49-F238E27FC236}">
              <a16:creationId xmlns:a16="http://schemas.microsoft.com/office/drawing/2014/main" id="{B3ED9731-E209-4D81-9CA9-D79A73DB5971}"/>
            </a:ext>
          </a:extLst>
        </xdr:cNvPr>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2D10652-CA13-4F8A-AB63-63CE676E75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70A1864-BFB8-48AA-A5A3-8A2BCE122C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F13E77E6-FC9E-427B-A140-EB5164A749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702F3F5-1665-4EFF-8474-611ACE82D87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87372060-0705-4962-864F-DF50CDC5A5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759" name="楕円 758">
          <a:extLst>
            <a:ext uri="{FF2B5EF4-FFF2-40B4-BE49-F238E27FC236}">
              <a16:creationId xmlns:a16="http://schemas.microsoft.com/office/drawing/2014/main" id="{EC216ADE-183C-41FE-A4F8-EC367DFCCFAB}"/>
            </a:ext>
          </a:extLst>
        </xdr:cNvPr>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71FED8B1-4EC8-480C-83EA-1ACCA4213CA7}"/>
            </a:ext>
          </a:extLst>
        </xdr:cNvPr>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761" name="楕円 760">
          <a:extLst>
            <a:ext uri="{FF2B5EF4-FFF2-40B4-BE49-F238E27FC236}">
              <a16:creationId xmlns:a16="http://schemas.microsoft.com/office/drawing/2014/main" id="{A5D64845-E9CD-4D16-B1AC-28D8E06E8CD8}"/>
            </a:ext>
          </a:extLst>
        </xdr:cNvPr>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83820</xdr:rowOff>
    </xdr:to>
    <xdr:cxnSp macro="">
      <xdr:nvCxnSpPr>
        <xdr:cNvPr id="762" name="直線コネクタ 761">
          <a:extLst>
            <a:ext uri="{FF2B5EF4-FFF2-40B4-BE49-F238E27FC236}">
              <a16:creationId xmlns:a16="http://schemas.microsoft.com/office/drawing/2014/main" id="{B38752B0-FBD9-460B-ADF8-A46B5535CC50}"/>
            </a:ext>
          </a:extLst>
        </xdr:cNvPr>
        <xdr:cNvCxnSpPr/>
      </xdr:nvCxnSpPr>
      <xdr:spPr>
        <a:xfrm>
          <a:off x="15481300" y="1391248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114663</xdr:rowOff>
    </xdr:from>
    <xdr:to>
      <xdr:col>76</xdr:col>
      <xdr:colOff>165100</xdr:colOff>
      <xdr:row>81</xdr:row>
      <xdr:rowOff>44813</xdr:rowOff>
    </xdr:to>
    <xdr:sp macro="" textlink="">
      <xdr:nvSpPr>
        <xdr:cNvPr id="763" name="楕円 762">
          <a:extLst>
            <a:ext uri="{FF2B5EF4-FFF2-40B4-BE49-F238E27FC236}">
              <a16:creationId xmlns:a16="http://schemas.microsoft.com/office/drawing/2014/main" id="{ABB00E39-F128-4D13-B2F8-62AAC0CE1871}"/>
            </a:ext>
          </a:extLst>
        </xdr:cNvPr>
        <xdr:cNvSpPr/>
      </xdr:nvSpPr>
      <xdr:spPr>
        <a:xfrm>
          <a:off x="14541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25037</xdr:rowOff>
    </xdr:to>
    <xdr:cxnSp macro="">
      <xdr:nvCxnSpPr>
        <xdr:cNvPr id="764" name="直線コネクタ 763">
          <a:extLst>
            <a:ext uri="{FF2B5EF4-FFF2-40B4-BE49-F238E27FC236}">
              <a16:creationId xmlns:a16="http://schemas.microsoft.com/office/drawing/2014/main" id="{72DFC4E2-16D5-4816-BBC5-33C2EB421E58}"/>
            </a:ext>
          </a:extLst>
        </xdr:cNvPr>
        <xdr:cNvCxnSpPr/>
      </xdr:nvCxnSpPr>
      <xdr:spPr>
        <a:xfrm>
          <a:off x="14592300" y="13881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59145</xdr:rowOff>
    </xdr:from>
    <xdr:to>
      <xdr:col>72</xdr:col>
      <xdr:colOff>38100</xdr:colOff>
      <xdr:row>80</xdr:row>
      <xdr:rowOff>160745</xdr:rowOff>
    </xdr:to>
    <xdr:sp macro="" textlink="">
      <xdr:nvSpPr>
        <xdr:cNvPr id="765" name="楕円 764">
          <a:extLst>
            <a:ext uri="{FF2B5EF4-FFF2-40B4-BE49-F238E27FC236}">
              <a16:creationId xmlns:a16="http://schemas.microsoft.com/office/drawing/2014/main" id="{10096439-5B23-4572-A607-D7EC53C147AC}"/>
            </a:ext>
          </a:extLst>
        </xdr:cNvPr>
        <xdr:cNvSpPr/>
      </xdr:nvSpPr>
      <xdr:spPr>
        <a:xfrm>
          <a:off x="13652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109945</xdr:rowOff>
    </xdr:from>
    <xdr:to>
      <xdr:col>76</xdr:col>
      <xdr:colOff>114300</xdr:colOff>
      <xdr:row>80</xdr:row>
      <xdr:rowOff>165463</xdr:rowOff>
    </xdr:to>
    <xdr:cxnSp macro="">
      <xdr:nvCxnSpPr>
        <xdr:cNvPr id="766" name="直線コネクタ 765">
          <a:extLst>
            <a:ext uri="{FF2B5EF4-FFF2-40B4-BE49-F238E27FC236}">
              <a16:creationId xmlns:a16="http://schemas.microsoft.com/office/drawing/2014/main" id="{CF504F1F-CC87-4356-BC1F-E2421A1839A3}"/>
            </a:ext>
          </a:extLst>
        </xdr:cNvPr>
        <xdr:cNvCxnSpPr/>
      </xdr:nvCxnSpPr>
      <xdr:spPr>
        <a:xfrm>
          <a:off x="13703300" y="1382594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1995</xdr:rowOff>
    </xdr:from>
    <xdr:to>
      <xdr:col>67</xdr:col>
      <xdr:colOff>101600</xdr:colOff>
      <xdr:row>80</xdr:row>
      <xdr:rowOff>103595</xdr:rowOff>
    </xdr:to>
    <xdr:sp macro="" textlink="">
      <xdr:nvSpPr>
        <xdr:cNvPr id="767" name="楕円 766">
          <a:extLst>
            <a:ext uri="{FF2B5EF4-FFF2-40B4-BE49-F238E27FC236}">
              <a16:creationId xmlns:a16="http://schemas.microsoft.com/office/drawing/2014/main" id="{5E6E4E87-EF9E-4A2D-AA16-513CF6700A13}"/>
            </a:ext>
          </a:extLst>
        </xdr:cNvPr>
        <xdr:cNvSpPr/>
      </xdr:nvSpPr>
      <xdr:spPr>
        <a:xfrm>
          <a:off x="12763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52795</xdr:rowOff>
    </xdr:from>
    <xdr:to>
      <xdr:col>71</xdr:col>
      <xdr:colOff>177800</xdr:colOff>
      <xdr:row>80</xdr:row>
      <xdr:rowOff>109945</xdr:rowOff>
    </xdr:to>
    <xdr:cxnSp macro="">
      <xdr:nvCxnSpPr>
        <xdr:cNvPr id="768" name="直線コネクタ 767">
          <a:extLst>
            <a:ext uri="{FF2B5EF4-FFF2-40B4-BE49-F238E27FC236}">
              <a16:creationId xmlns:a16="http://schemas.microsoft.com/office/drawing/2014/main" id="{2CBA4D1C-2DD8-4E24-A4DA-AE91411EDBB9}"/>
            </a:ext>
          </a:extLst>
        </xdr:cNvPr>
        <xdr:cNvCxnSpPr/>
      </xdr:nvCxnSpPr>
      <xdr:spPr>
        <a:xfrm>
          <a:off x="12814300" y="13768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69" name="n_1aveValue【消防施設】&#10;有形固定資産減価償却率">
          <a:extLst>
            <a:ext uri="{FF2B5EF4-FFF2-40B4-BE49-F238E27FC236}">
              <a16:creationId xmlns:a16="http://schemas.microsoft.com/office/drawing/2014/main" id="{551AAF19-464E-42CE-8DAE-9E5E81157556}"/>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0" name="n_2aveValue【消防施設】&#10;有形固定資産減価償却率">
          <a:extLst>
            <a:ext uri="{FF2B5EF4-FFF2-40B4-BE49-F238E27FC236}">
              <a16:creationId xmlns:a16="http://schemas.microsoft.com/office/drawing/2014/main" id="{898C3BB8-CEDB-46C5-820C-DCD8D99F3356}"/>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1" name="n_3aveValue【消防施設】&#10;有形固定資産減価償却率">
          <a:extLst>
            <a:ext uri="{FF2B5EF4-FFF2-40B4-BE49-F238E27FC236}">
              <a16:creationId xmlns:a16="http://schemas.microsoft.com/office/drawing/2014/main" id="{A239A01E-D49E-44EA-9908-4AC4E742FCEF}"/>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772" name="n_4aveValue【消防施設】&#10;有形固定資産減価償却率">
          <a:extLst>
            <a:ext uri="{FF2B5EF4-FFF2-40B4-BE49-F238E27FC236}">
              <a16:creationId xmlns:a16="http://schemas.microsoft.com/office/drawing/2014/main" id="{C14EA3C5-46FB-464D-8768-CD10A2D94170}"/>
            </a:ext>
          </a:extLst>
        </xdr:cNvPr>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773" name="n_1mainValue【消防施設】&#10;有形固定資産減価償却率">
          <a:extLst>
            <a:ext uri="{FF2B5EF4-FFF2-40B4-BE49-F238E27FC236}">
              <a16:creationId xmlns:a16="http://schemas.microsoft.com/office/drawing/2014/main" id="{2315E057-0EB8-4591-A3C9-332868859D08}"/>
            </a:ext>
          </a:extLst>
        </xdr:cNvPr>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61340</xdr:rowOff>
    </xdr:from>
    <xdr:ext cx="405111" cy="259045"/>
    <xdr:sp macro="" textlink="">
      <xdr:nvSpPr>
        <xdr:cNvPr id="774" name="n_2mainValue【消防施設】&#10;有形固定資産減価償却率">
          <a:extLst>
            <a:ext uri="{FF2B5EF4-FFF2-40B4-BE49-F238E27FC236}">
              <a16:creationId xmlns:a16="http://schemas.microsoft.com/office/drawing/2014/main" id="{446B0DA0-B653-419B-96DB-209D8E54E3FF}"/>
            </a:ext>
          </a:extLst>
        </xdr:cNvPr>
        <xdr:cNvSpPr txBox="1"/>
      </xdr:nvSpPr>
      <xdr:spPr>
        <a:xfrm>
          <a:off x="14389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5822</xdr:rowOff>
    </xdr:from>
    <xdr:ext cx="405111" cy="259045"/>
    <xdr:sp macro="" textlink="">
      <xdr:nvSpPr>
        <xdr:cNvPr id="775" name="n_3mainValue【消防施設】&#10;有形固定資産減価償却率">
          <a:extLst>
            <a:ext uri="{FF2B5EF4-FFF2-40B4-BE49-F238E27FC236}">
              <a16:creationId xmlns:a16="http://schemas.microsoft.com/office/drawing/2014/main" id="{F59F91C7-345A-4FF1-AF71-B3E3C6EB5651}"/>
            </a:ext>
          </a:extLst>
        </xdr:cNvPr>
        <xdr:cNvSpPr txBox="1"/>
      </xdr:nvSpPr>
      <xdr:spPr>
        <a:xfrm>
          <a:off x="13500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120122</xdr:rowOff>
    </xdr:from>
    <xdr:ext cx="405111" cy="259045"/>
    <xdr:sp macro="" textlink="">
      <xdr:nvSpPr>
        <xdr:cNvPr id="776" name="n_4mainValue【消防施設】&#10;有形固定資産減価償却率">
          <a:extLst>
            <a:ext uri="{FF2B5EF4-FFF2-40B4-BE49-F238E27FC236}">
              <a16:creationId xmlns:a16="http://schemas.microsoft.com/office/drawing/2014/main" id="{23CA27E8-1219-4114-83F7-07F7F90967AC}"/>
            </a:ext>
          </a:extLst>
        </xdr:cNvPr>
        <xdr:cNvSpPr txBox="1"/>
      </xdr:nvSpPr>
      <xdr:spPr>
        <a:xfrm>
          <a:off x="12611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C28741DE-10B3-4BC2-A6F7-2D3DE08428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7F2A117E-8995-4BEC-B52E-D502CD7D3D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761AD41B-6FE4-4C71-A338-8AD0A63F9F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DE62D2F9-9406-4290-9236-8903242F8AC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197642B3-64D5-4A9A-BA89-83AAEFE4A5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346AD123-334B-4B6C-B6E0-95123FE0EE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1B91B7F8-C908-48A9-A8F8-1A0344C468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864C1739-DE48-4CD6-9BCB-49197D833B4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E04869AB-61A8-42AA-A5C8-74B204ACAD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D6882214-3583-48D5-90F2-E199B999C4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307168B8-B992-4EFD-A68D-278AE72A8E6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DCAC7D41-1D71-412E-BEE8-C9114997C2D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BD8BD05A-305F-41F8-8B58-E351535742A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B72E08BC-37D3-4E98-9643-81FF5299368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8B1BBC4F-A24B-4D54-8AF7-A365D7DA13D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748F86AF-2D1F-48B8-A23B-CA879476101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7805F53E-5734-4BB2-A6B6-CBA688B9BA9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9DCD90F1-9E52-4B28-AD18-235034CA75E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87A9CD9E-D89F-4680-A82A-EE9023A6226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A4C37B78-F7F0-44F3-9904-2D7DF70A8C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63227847-5A7E-4186-ACBB-4B762B37E4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a:extLst>
            <a:ext uri="{FF2B5EF4-FFF2-40B4-BE49-F238E27FC236}">
              <a16:creationId xmlns:a16="http://schemas.microsoft.com/office/drawing/2014/main" id="{E1A30F70-2496-4B9A-95DB-1DF242646F1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a:extLst>
            <a:ext uri="{FF2B5EF4-FFF2-40B4-BE49-F238E27FC236}">
              <a16:creationId xmlns:a16="http://schemas.microsoft.com/office/drawing/2014/main" id="{154C11E6-D6A4-4D49-9955-7EBA8715F4A1}"/>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a:extLst>
            <a:ext uri="{FF2B5EF4-FFF2-40B4-BE49-F238E27FC236}">
              <a16:creationId xmlns:a16="http://schemas.microsoft.com/office/drawing/2014/main" id="{0B17929E-9022-4740-86CD-3C809AF14E8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a:extLst>
            <a:ext uri="{FF2B5EF4-FFF2-40B4-BE49-F238E27FC236}">
              <a16:creationId xmlns:a16="http://schemas.microsoft.com/office/drawing/2014/main" id="{9CFE93F9-2AF7-4109-A924-A6112CF335FD}"/>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a:extLst>
            <a:ext uri="{FF2B5EF4-FFF2-40B4-BE49-F238E27FC236}">
              <a16:creationId xmlns:a16="http://schemas.microsoft.com/office/drawing/2014/main" id="{D30ABEEF-F399-4E29-8EA0-639C92600EFC}"/>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803" name="【消防施設】&#10;一人当たり面積平均値テキスト">
          <a:extLst>
            <a:ext uri="{FF2B5EF4-FFF2-40B4-BE49-F238E27FC236}">
              <a16:creationId xmlns:a16="http://schemas.microsoft.com/office/drawing/2014/main" id="{DB3E059A-15A6-402D-BEA2-EB7BB3450BF7}"/>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a:extLst>
            <a:ext uri="{FF2B5EF4-FFF2-40B4-BE49-F238E27FC236}">
              <a16:creationId xmlns:a16="http://schemas.microsoft.com/office/drawing/2014/main" id="{B386E97D-2BD4-4392-9AA5-B7427E37AD0E}"/>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a:extLst>
            <a:ext uri="{FF2B5EF4-FFF2-40B4-BE49-F238E27FC236}">
              <a16:creationId xmlns:a16="http://schemas.microsoft.com/office/drawing/2014/main" id="{1940D4E3-2AE7-486D-90CD-3D403C50F0C9}"/>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a:extLst>
            <a:ext uri="{FF2B5EF4-FFF2-40B4-BE49-F238E27FC236}">
              <a16:creationId xmlns:a16="http://schemas.microsoft.com/office/drawing/2014/main" id="{ED562AA7-01D5-4E2A-AF37-3BEB1ABC8B82}"/>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a:extLst>
            <a:ext uri="{FF2B5EF4-FFF2-40B4-BE49-F238E27FC236}">
              <a16:creationId xmlns:a16="http://schemas.microsoft.com/office/drawing/2014/main" id="{56268D86-16E9-46DE-A33F-6928FB4D0EBC}"/>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808" name="フローチャート: 判断 807">
          <a:extLst>
            <a:ext uri="{FF2B5EF4-FFF2-40B4-BE49-F238E27FC236}">
              <a16:creationId xmlns:a16="http://schemas.microsoft.com/office/drawing/2014/main" id="{675E0542-FEE6-4A84-A68B-4B0A9FE2721C}"/>
            </a:ext>
          </a:extLst>
        </xdr:cNvPr>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BC5C9649-39B7-4F5E-8273-3DBAD00D74B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A0F64462-312C-4B7A-A289-9C55C8EB724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4211FA81-F475-4926-B79E-074A06A6DCD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9DC72F1-F378-4364-A2CC-A1CFCB2A65D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77C6435C-9376-4E8F-BD7D-73BA136439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25248</xdr:rowOff>
    </xdr:from>
    <xdr:to>
      <xdr:col>116</xdr:col>
      <xdr:colOff>114300</xdr:colOff>
      <xdr:row>85</xdr:row>
      <xdr:rowOff>126848</xdr:rowOff>
    </xdr:to>
    <xdr:sp macro="" textlink="">
      <xdr:nvSpPr>
        <xdr:cNvPr id="814" name="楕円 813">
          <a:extLst>
            <a:ext uri="{FF2B5EF4-FFF2-40B4-BE49-F238E27FC236}">
              <a16:creationId xmlns:a16="http://schemas.microsoft.com/office/drawing/2014/main" id="{6FEC95DC-7EBA-4830-A63D-8091A1FB3718}"/>
            </a:ext>
          </a:extLst>
        </xdr:cNvPr>
        <xdr:cNvSpPr/>
      </xdr:nvSpPr>
      <xdr:spPr>
        <a:xfrm>
          <a:off x="22110700" y="145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48125</xdr:rowOff>
    </xdr:from>
    <xdr:ext cx="469744" cy="259045"/>
    <xdr:sp macro="" textlink="">
      <xdr:nvSpPr>
        <xdr:cNvPr id="815" name="【消防施設】&#10;一人当たり面積該当値テキスト">
          <a:extLst>
            <a:ext uri="{FF2B5EF4-FFF2-40B4-BE49-F238E27FC236}">
              <a16:creationId xmlns:a16="http://schemas.microsoft.com/office/drawing/2014/main" id="{DA4A3ECA-4047-4C9C-9447-91A973DE58B1}"/>
            </a:ext>
          </a:extLst>
        </xdr:cNvPr>
        <xdr:cNvSpPr txBox="1"/>
      </xdr:nvSpPr>
      <xdr:spPr>
        <a:xfrm>
          <a:off x="22199600" y="1444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27076</xdr:rowOff>
    </xdr:from>
    <xdr:to>
      <xdr:col>112</xdr:col>
      <xdr:colOff>38100</xdr:colOff>
      <xdr:row>85</xdr:row>
      <xdr:rowOff>128676</xdr:rowOff>
    </xdr:to>
    <xdr:sp macro="" textlink="">
      <xdr:nvSpPr>
        <xdr:cNvPr id="816" name="楕円 815">
          <a:extLst>
            <a:ext uri="{FF2B5EF4-FFF2-40B4-BE49-F238E27FC236}">
              <a16:creationId xmlns:a16="http://schemas.microsoft.com/office/drawing/2014/main" id="{16B8CFE5-FDF8-420F-9C8A-19BF5A75FDC9}"/>
            </a:ext>
          </a:extLst>
        </xdr:cNvPr>
        <xdr:cNvSpPr/>
      </xdr:nvSpPr>
      <xdr:spPr>
        <a:xfrm>
          <a:off x="21272500" y="14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76048</xdr:rowOff>
    </xdr:from>
    <xdr:to>
      <xdr:col>116</xdr:col>
      <xdr:colOff>63500</xdr:colOff>
      <xdr:row>85</xdr:row>
      <xdr:rowOff>77876</xdr:rowOff>
    </xdr:to>
    <xdr:cxnSp macro="">
      <xdr:nvCxnSpPr>
        <xdr:cNvPr id="817" name="直線コネクタ 816">
          <a:extLst>
            <a:ext uri="{FF2B5EF4-FFF2-40B4-BE49-F238E27FC236}">
              <a16:creationId xmlns:a16="http://schemas.microsoft.com/office/drawing/2014/main" id="{7C04D663-0015-42D3-8A78-109F0BA9419E}"/>
            </a:ext>
          </a:extLst>
        </xdr:cNvPr>
        <xdr:cNvCxnSpPr/>
      </xdr:nvCxnSpPr>
      <xdr:spPr>
        <a:xfrm flipV="1">
          <a:off x="21323300" y="1464929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31648</xdr:rowOff>
    </xdr:from>
    <xdr:to>
      <xdr:col>107</xdr:col>
      <xdr:colOff>101600</xdr:colOff>
      <xdr:row>85</xdr:row>
      <xdr:rowOff>133248</xdr:rowOff>
    </xdr:to>
    <xdr:sp macro="" textlink="">
      <xdr:nvSpPr>
        <xdr:cNvPr id="818" name="楕円 817">
          <a:extLst>
            <a:ext uri="{FF2B5EF4-FFF2-40B4-BE49-F238E27FC236}">
              <a16:creationId xmlns:a16="http://schemas.microsoft.com/office/drawing/2014/main" id="{BEB80ED8-0C3A-401C-95E8-7B017060EF9F}"/>
            </a:ext>
          </a:extLst>
        </xdr:cNvPr>
        <xdr:cNvSpPr/>
      </xdr:nvSpPr>
      <xdr:spPr>
        <a:xfrm>
          <a:off x="20383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77876</xdr:rowOff>
    </xdr:from>
    <xdr:to>
      <xdr:col>111</xdr:col>
      <xdr:colOff>177800</xdr:colOff>
      <xdr:row>85</xdr:row>
      <xdr:rowOff>82448</xdr:rowOff>
    </xdr:to>
    <xdr:cxnSp macro="">
      <xdr:nvCxnSpPr>
        <xdr:cNvPr id="819" name="直線コネクタ 818">
          <a:extLst>
            <a:ext uri="{FF2B5EF4-FFF2-40B4-BE49-F238E27FC236}">
              <a16:creationId xmlns:a16="http://schemas.microsoft.com/office/drawing/2014/main" id="{DEB238E5-8F9D-40F4-A81F-B05A963977EB}"/>
            </a:ext>
          </a:extLst>
        </xdr:cNvPr>
        <xdr:cNvCxnSpPr/>
      </xdr:nvCxnSpPr>
      <xdr:spPr>
        <a:xfrm flipV="1">
          <a:off x="20434300" y="146511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33477</xdr:rowOff>
    </xdr:from>
    <xdr:to>
      <xdr:col>102</xdr:col>
      <xdr:colOff>165100</xdr:colOff>
      <xdr:row>85</xdr:row>
      <xdr:rowOff>135077</xdr:rowOff>
    </xdr:to>
    <xdr:sp macro="" textlink="">
      <xdr:nvSpPr>
        <xdr:cNvPr id="820" name="楕円 819">
          <a:extLst>
            <a:ext uri="{FF2B5EF4-FFF2-40B4-BE49-F238E27FC236}">
              <a16:creationId xmlns:a16="http://schemas.microsoft.com/office/drawing/2014/main" id="{55F0D71A-6069-4BCB-9958-9E871C30C932}"/>
            </a:ext>
          </a:extLst>
        </xdr:cNvPr>
        <xdr:cNvSpPr/>
      </xdr:nvSpPr>
      <xdr:spPr>
        <a:xfrm>
          <a:off x="19494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82448</xdr:rowOff>
    </xdr:from>
    <xdr:to>
      <xdr:col>107</xdr:col>
      <xdr:colOff>50800</xdr:colOff>
      <xdr:row>85</xdr:row>
      <xdr:rowOff>84277</xdr:rowOff>
    </xdr:to>
    <xdr:cxnSp macro="">
      <xdr:nvCxnSpPr>
        <xdr:cNvPr id="821" name="直線コネクタ 820">
          <a:extLst>
            <a:ext uri="{FF2B5EF4-FFF2-40B4-BE49-F238E27FC236}">
              <a16:creationId xmlns:a16="http://schemas.microsoft.com/office/drawing/2014/main" id="{64F03C1E-AC1B-4A22-BBDE-87C696E73ABF}"/>
            </a:ext>
          </a:extLst>
        </xdr:cNvPr>
        <xdr:cNvCxnSpPr/>
      </xdr:nvCxnSpPr>
      <xdr:spPr>
        <a:xfrm flipV="1">
          <a:off x="19545300" y="146556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822" name="楕円 821">
          <a:extLst>
            <a:ext uri="{FF2B5EF4-FFF2-40B4-BE49-F238E27FC236}">
              <a16:creationId xmlns:a16="http://schemas.microsoft.com/office/drawing/2014/main" id="{D2C8D35F-AD78-4ED8-92B9-F1DCF8B3FDE2}"/>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84277</xdr:rowOff>
    </xdr:from>
    <xdr:to>
      <xdr:col>102</xdr:col>
      <xdr:colOff>114300</xdr:colOff>
      <xdr:row>85</xdr:row>
      <xdr:rowOff>86106</xdr:rowOff>
    </xdr:to>
    <xdr:cxnSp macro="">
      <xdr:nvCxnSpPr>
        <xdr:cNvPr id="823" name="直線コネクタ 822">
          <a:extLst>
            <a:ext uri="{FF2B5EF4-FFF2-40B4-BE49-F238E27FC236}">
              <a16:creationId xmlns:a16="http://schemas.microsoft.com/office/drawing/2014/main" id="{B93B9A1D-688C-42F3-A190-26A2EBC08CDC}"/>
            </a:ext>
          </a:extLst>
        </xdr:cNvPr>
        <xdr:cNvCxnSpPr/>
      </xdr:nvCxnSpPr>
      <xdr:spPr>
        <a:xfrm flipV="1">
          <a:off x="18656300" y="146575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24" name="n_1aveValue【消防施設】&#10;一人当たり面積">
          <a:extLst>
            <a:ext uri="{FF2B5EF4-FFF2-40B4-BE49-F238E27FC236}">
              <a16:creationId xmlns:a16="http://schemas.microsoft.com/office/drawing/2014/main" id="{9F21C0D1-5547-4793-AFD2-9AFE7C7AF313}"/>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25" name="n_2aveValue【消防施設】&#10;一人当たり面積">
          <a:extLst>
            <a:ext uri="{FF2B5EF4-FFF2-40B4-BE49-F238E27FC236}">
              <a16:creationId xmlns:a16="http://schemas.microsoft.com/office/drawing/2014/main" id="{A4D5C0CB-1642-49CE-93EA-0774D68ECBFB}"/>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26" name="n_3aveValue【消防施設】&#10;一人当たり面積">
          <a:extLst>
            <a:ext uri="{FF2B5EF4-FFF2-40B4-BE49-F238E27FC236}">
              <a16:creationId xmlns:a16="http://schemas.microsoft.com/office/drawing/2014/main" id="{6775B39D-5160-4224-90C1-DE3726389266}"/>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827" name="n_4aveValue【消防施設】&#10;一人当たり面積">
          <a:extLst>
            <a:ext uri="{FF2B5EF4-FFF2-40B4-BE49-F238E27FC236}">
              <a16:creationId xmlns:a16="http://schemas.microsoft.com/office/drawing/2014/main" id="{444F6679-D33B-4FF5-A70F-3F8F47C465F2}"/>
            </a:ext>
          </a:extLst>
        </xdr:cNvPr>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145203</xdr:rowOff>
    </xdr:from>
    <xdr:ext cx="469744" cy="259045"/>
    <xdr:sp macro="" textlink="">
      <xdr:nvSpPr>
        <xdr:cNvPr id="828" name="n_1mainValue【消防施設】&#10;一人当たり面積">
          <a:extLst>
            <a:ext uri="{FF2B5EF4-FFF2-40B4-BE49-F238E27FC236}">
              <a16:creationId xmlns:a16="http://schemas.microsoft.com/office/drawing/2014/main" id="{381031E8-21DA-4DA6-905F-AE438EBA0B59}"/>
            </a:ext>
          </a:extLst>
        </xdr:cNvPr>
        <xdr:cNvSpPr txBox="1"/>
      </xdr:nvSpPr>
      <xdr:spPr>
        <a:xfrm>
          <a:off x="21075727" y="143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149775</xdr:rowOff>
    </xdr:from>
    <xdr:ext cx="469744" cy="259045"/>
    <xdr:sp macro="" textlink="">
      <xdr:nvSpPr>
        <xdr:cNvPr id="829" name="n_2mainValue【消防施設】&#10;一人当たり面積">
          <a:extLst>
            <a:ext uri="{FF2B5EF4-FFF2-40B4-BE49-F238E27FC236}">
              <a16:creationId xmlns:a16="http://schemas.microsoft.com/office/drawing/2014/main" id="{B8C271C2-A20A-464C-AD54-817AE1477126}"/>
            </a:ext>
          </a:extLst>
        </xdr:cNvPr>
        <xdr:cNvSpPr txBox="1"/>
      </xdr:nvSpPr>
      <xdr:spPr>
        <a:xfrm>
          <a:off x="20199427" y="143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151604</xdr:rowOff>
    </xdr:from>
    <xdr:ext cx="469744" cy="259045"/>
    <xdr:sp macro="" textlink="">
      <xdr:nvSpPr>
        <xdr:cNvPr id="830" name="n_3mainValue【消防施設】&#10;一人当たり面積">
          <a:extLst>
            <a:ext uri="{FF2B5EF4-FFF2-40B4-BE49-F238E27FC236}">
              <a16:creationId xmlns:a16="http://schemas.microsoft.com/office/drawing/2014/main" id="{0AD8BF25-3F0D-4BA9-B599-46C231F6C2AF}"/>
            </a:ext>
          </a:extLst>
        </xdr:cNvPr>
        <xdr:cNvSpPr txBox="1"/>
      </xdr:nvSpPr>
      <xdr:spPr>
        <a:xfrm>
          <a:off x="193104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831" name="n_4mainValue【消防施設】&#10;一人当たり面積">
          <a:extLst>
            <a:ext uri="{FF2B5EF4-FFF2-40B4-BE49-F238E27FC236}">
              <a16:creationId xmlns:a16="http://schemas.microsoft.com/office/drawing/2014/main" id="{ED215231-68BD-49BE-AA59-33665B7ACB96}"/>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9831E0B4-7E58-458A-956D-1242AC14AE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1186C045-61DD-4FBB-AECC-97C059EEC8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6348593E-EAD3-494C-B88E-226F63CDA5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8DADCC37-4981-4140-9788-204FFDAE3D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DEC24D18-20D6-4439-98F3-E004072C30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D9AEFA94-CBC4-4DBD-A5BA-2FB734131D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1F933AC0-89F0-4D9E-961C-35B4570F39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692977D1-BC3B-46E2-B9FC-EF6B35D7FF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CF9A236E-0F94-480A-8201-19CE73A5039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2240A12B-5548-4546-95EE-134036733D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C26FA084-A39A-4842-9374-22862552E8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B2CBFD92-4591-4F54-ACC4-1FE06EE125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EDE56ABF-36C3-4D4C-BC36-5CF310ACC73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4609F3C1-78E4-401A-85EF-26DAE04860D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AA1D0E51-4645-401A-A542-3D83D49D8D5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D6FE4F29-F875-4723-B3AD-F1237B63D5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D68375BF-F991-4A94-BBEA-1CA3D980D28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5179592-3F4D-40FD-A9F0-F5257610FB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13C56F00-8117-4196-8EE7-1A7D44E881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D351F22D-1F4C-47F2-A2B6-6A90FD7C590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32770543-5AC2-48B1-9ED5-C6BD4874C2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E5EC0F06-0C03-47C6-8226-ED34DA4FE8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452B157D-58F7-4831-82F7-88E8177420C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7819FAD8-3B72-4EF9-82E9-CD653F7359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A546E79A-50D3-470F-ACD1-B8C2E8D8A1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a:extLst>
            <a:ext uri="{FF2B5EF4-FFF2-40B4-BE49-F238E27FC236}">
              <a16:creationId xmlns:a16="http://schemas.microsoft.com/office/drawing/2014/main" id="{9CEF8087-C9E9-4577-B500-FA8717C88036}"/>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a:extLst>
            <a:ext uri="{FF2B5EF4-FFF2-40B4-BE49-F238E27FC236}">
              <a16:creationId xmlns:a16="http://schemas.microsoft.com/office/drawing/2014/main" id="{69DDDCFE-A1FF-4B8A-85F1-ADE178604FB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a:extLst>
            <a:ext uri="{FF2B5EF4-FFF2-40B4-BE49-F238E27FC236}">
              <a16:creationId xmlns:a16="http://schemas.microsoft.com/office/drawing/2014/main" id="{DA71EEFF-2271-4434-9299-EA495D8CC40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a:extLst>
            <a:ext uri="{FF2B5EF4-FFF2-40B4-BE49-F238E27FC236}">
              <a16:creationId xmlns:a16="http://schemas.microsoft.com/office/drawing/2014/main" id="{66E0E3AC-7AE3-4588-A82D-9D45EFFA82B6}"/>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a:extLst>
            <a:ext uri="{FF2B5EF4-FFF2-40B4-BE49-F238E27FC236}">
              <a16:creationId xmlns:a16="http://schemas.microsoft.com/office/drawing/2014/main" id="{89841580-2683-4353-AF74-96A420A2D1FB}"/>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a:extLst>
            <a:ext uri="{FF2B5EF4-FFF2-40B4-BE49-F238E27FC236}">
              <a16:creationId xmlns:a16="http://schemas.microsoft.com/office/drawing/2014/main" id="{8747B295-B805-4AD0-A3D0-43902D6DB88F}"/>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a:extLst>
            <a:ext uri="{FF2B5EF4-FFF2-40B4-BE49-F238E27FC236}">
              <a16:creationId xmlns:a16="http://schemas.microsoft.com/office/drawing/2014/main" id="{0D30EE35-9FA6-4631-8813-7311DBAF5624}"/>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6D2CB7F3-C51A-4D45-99E2-F749CE622BD3}"/>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a:extLst>
            <a:ext uri="{FF2B5EF4-FFF2-40B4-BE49-F238E27FC236}">
              <a16:creationId xmlns:a16="http://schemas.microsoft.com/office/drawing/2014/main" id="{69CF97BE-A8E2-4669-968D-FBEABEB7C1F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a:extLst>
            <a:ext uri="{FF2B5EF4-FFF2-40B4-BE49-F238E27FC236}">
              <a16:creationId xmlns:a16="http://schemas.microsoft.com/office/drawing/2014/main" id="{80E03CB2-E08C-4449-A27E-75AB4CA426FF}"/>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67" name="フローチャート: 判断 866">
          <a:extLst>
            <a:ext uri="{FF2B5EF4-FFF2-40B4-BE49-F238E27FC236}">
              <a16:creationId xmlns:a16="http://schemas.microsoft.com/office/drawing/2014/main" id="{DF55C5B7-338A-40A3-9545-334735702689}"/>
            </a:ext>
          </a:extLst>
        </xdr:cNvPr>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6822844E-E054-44E1-98F7-F41D147E6C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7CD9AC7-48F3-4DEC-BF67-EEB95F6158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9842FF9-10DF-454C-8260-792D4C2B88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C48F1B02-01EC-4BB4-9871-94A3B0E7FA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33984D79-B2D0-4F83-B669-28A076378F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873" name="楕円 872">
          <a:extLst>
            <a:ext uri="{FF2B5EF4-FFF2-40B4-BE49-F238E27FC236}">
              <a16:creationId xmlns:a16="http://schemas.microsoft.com/office/drawing/2014/main" id="{944AB7E8-8A5D-4B45-AD0C-9A95590FBE77}"/>
            </a:ext>
          </a:extLst>
        </xdr:cNvPr>
        <xdr:cNvSpPr/>
      </xdr:nvSpPr>
      <xdr:spPr>
        <a:xfrm>
          <a:off x="16268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57711</xdr:rowOff>
    </xdr:from>
    <xdr:ext cx="405111" cy="259045"/>
    <xdr:sp macro="" textlink="">
      <xdr:nvSpPr>
        <xdr:cNvPr id="874" name="【庁舎】&#10;有形固定資産減価償却率該当値テキスト">
          <a:extLst>
            <a:ext uri="{FF2B5EF4-FFF2-40B4-BE49-F238E27FC236}">
              <a16:creationId xmlns:a16="http://schemas.microsoft.com/office/drawing/2014/main" id="{7E2B0A3E-0591-4DDE-84F8-46DE012C3D17}"/>
            </a:ext>
          </a:extLst>
        </xdr:cNvPr>
        <xdr:cNvSpPr txBox="1"/>
      </xdr:nvSpPr>
      <xdr:spPr>
        <a:xfrm>
          <a:off x="16357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875" name="楕円 874">
          <a:extLst>
            <a:ext uri="{FF2B5EF4-FFF2-40B4-BE49-F238E27FC236}">
              <a16:creationId xmlns:a16="http://schemas.microsoft.com/office/drawing/2014/main" id="{9088BE61-23EB-4064-A1A0-7D793BCD868C}"/>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130084</xdr:rowOff>
    </xdr:to>
    <xdr:cxnSp macro="">
      <xdr:nvCxnSpPr>
        <xdr:cNvPr id="876" name="直線コネクタ 875">
          <a:extLst>
            <a:ext uri="{FF2B5EF4-FFF2-40B4-BE49-F238E27FC236}">
              <a16:creationId xmlns:a16="http://schemas.microsoft.com/office/drawing/2014/main" id="{98E79FF1-18EF-4884-8203-3CA0EC104BE3}"/>
            </a:ext>
          </a:extLst>
        </xdr:cNvPr>
        <xdr:cNvCxnSpPr/>
      </xdr:nvCxnSpPr>
      <xdr:spPr>
        <a:xfrm>
          <a:off x="15481300" y="1810131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877" name="楕円 876">
          <a:extLst>
            <a:ext uri="{FF2B5EF4-FFF2-40B4-BE49-F238E27FC236}">
              <a16:creationId xmlns:a16="http://schemas.microsoft.com/office/drawing/2014/main" id="{C2A14BC6-2A6E-4A73-984F-5FB4303BA711}"/>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99061</xdr:rowOff>
    </xdr:to>
    <xdr:cxnSp macro="">
      <xdr:nvCxnSpPr>
        <xdr:cNvPr id="878" name="直線コネクタ 877">
          <a:extLst>
            <a:ext uri="{FF2B5EF4-FFF2-40B4-BE49-F238E27FC236}">
              <a16:creationId xmlns:a16="http://schemas.microsoft.com/office/drawing/2014/main" id="{22772163-3004-4BB3-BA3C-6F5377FDAB31}"/>
            </a:ext>
          </a:extLst>
        </xdr:cNvPr>
        <xdr:cNvCxnSpPr/>
      </xdr:nvCxnSpPr>
      <xdr:spPr>
        <a:xfrm>
          <a:off x="14592300" y="180702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879" name="楕円 878">
          <a:extLst>
            <a:ext uri="{FF2B5EF4-FFF2-40B4-BE49-F238E27FC236}">
              <a16:creationId xmlns:a16="http://schemas.microsoft.com/office/drawing/2014/main" id="{9A346BCD-2CF2-4F51-B4F1-62717D5D36F4}"/>
            </a:ext>
          </a:extLst>
        </xdr:cNvPr>
        <xdr:cNvSpPr/>
      </xdr:nvSpPr>
      <xdr:spPr>
        <a:xfrm>
          <a:off x="13652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134982</xdr:rowOff>
    </xdr:to>
    <xdr:cxnSp macro="">
      <xdr:nvCxnSpPr>
        <xdr:cNvPr id="880" name="直線コネクタ 879">
          <a:extLst>
            <a:ext uri="{FF2B5EF4-FFF2-40B4-BE49-F238E27FC236}">
              <a16:creationId xmlns:a16="http://schemas.microsoft.com/office/drawing/2014/main" id="{8BF01E1F-8951-415D-8EB8-7D2E55665834}"/>
            </a:ext>
          </a:extLst>
        </xdr:cNvPr>
        <xdr:cNvCxnSpPr/>
      </xdr:nvCxnSpPr>
      <xdr:spPr>
        <a:xfrm flipV="1">
          <a:off x="13703300" y="1807028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881" name="楕円 880">
          <a:extLst>
            <a:ext uri="{FF2B5EF4-FFF2-40B4-BE49-F238E27FC236}">
              <a16:creationId xmlns:a16="http://schemas.microsoft.com/office/drawing/2014/main" id="{F43A9191-D7F6-4984-ADAA-C7BDD7D64D45}"/>
            </a:ext>
          </a:extLst>
        </xdr:cNvPr>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134982</xdr:rowOff>
    </xdr:to>
    <xdr:cxnSp macro="">
      <xdr:nvCxnSpPr>
        <xdr:cNvPr id="882" name="直線コネクタ 881">
          <a:extLst>
            <a:ext uri="{FF2B5EF4-FFF2-40B4-BE49-F238E27FC236}">
              <a16:creationId xmlns:a16="http://schemas.microsoft.com/office/drawing/2014/main" id="{C3BDB781-5A60-4563-8CD8-EEF1F1FD18ED}"/>
            </a:ext>
          </a:extLst>
        </xdr:cNvPr>
        <xdr:cNvCxnSpPr/>
      </xdr:nvCxnSpPr>
      <xdr:spPr>
        <a:xfrm>
          <a:off x="12814300" y="181127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6021D435-686E-4D9F-A10D-1F5FB4C9AAE9}"/>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84" name="n_2aveValue【庁舎】&#10;有形固定資産減価償却率">
          <a:extLst>
            <a:ext uri="{FF2B5EF4-FFF2-40B4-BE49-F238E27FC236}">
              <a16:creationId xmlns:a16="http://schemas.microsoft.com/office/drawing/2014/main" id="{29C480E0-9C3E-455B-AC97-51AD8517F1A2}"/>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85" name="n_3aveValue【庁舎】&#10;有形固定資産減価償却率">
          <a:extLst>
            <a:ext uri="{FF2B5EF4-FFF2-40B4-BE49-F238E27FC236}">
              <a16:creationId xmlns:a16="http://schemas.microsoft.com/office/drawing/2014/main" id="{08ED1921-6207-444C-AD35-AB6A72A4700D}"/>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86" name="n_4aveValue【庁舎】&#10;有形固定資産減価償却率">
          <a:extLst>
            <a:ext uri="{FF2B5EF4-FFF2-40B4-BE49-F238E27FC236}">
              <a16:creationId xmlns:a16="http://schemas.microsoft.com/office/drawing/2014/main" id="{AFE4C557-7F67-4F11-BC11-715521B41BE4}"/>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887" name="n_1mainValue【庁舎】&#10;有形固定資産減価償却率">
          <a:extLst>
            <a:ext uri="{FF2B5EF4-FFF2-40B4-BE49-F238E27FC236}">
              <a16:creationId xmlns:a16="http://schemas.microsoft.com/office/drawing/2014/main" id="{25CA511F-3F98-4309-B6A6-AD4AE2D6F65F}"/>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888" name="n_2mainValue【庁舎】&#10;有形固定資産減価償却率">
          <a:extLst>
            <a:ext uri="{FF2B5EF4-FFF2-40B4-BE49-F238E27FC236}">
              <a16:creationId xmlns:a16="http://schemas.microsoft.com/office/drawing/2014/main" id="{AF856656-442A-4133-BE7C-75E480FFB8AA}"/>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889" name="n_3mainValue【庁舎】&#10;有形固定資産減価償却率">
          <a:extLst>
            <a:ext uri="{FF2B5EF4-FFF2-40B4-BE49-F238E27FC236}">
              <a16:creationId xmlns:a16="http://schemas.microsoft.com/office/drawing/2014/main" id="{5A0F731D-2B9F-4E2A-8FCC-BAE13FF9B740}"/>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890" name="n_4mainValue【庁舎】&#10;有形固定資産減価償却率">
          <a:extLst>
            <a:ext uri="{FF2B5EF4-FFF2-40B4-BE49-F238E27FC236}">
              <a16:creationId xmlns:a16="http://schemas.microsoft.com/office/drawing/2014/main" id="{7DE584CA-8A45-460B-9906-05754A331DD0}"/>
            </a:ext>
          </a:extLst>
        </xdr:cNvPr>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7A1D9ABD-935C-43E5-B318-D4BD8D8F3F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C3591964-F97C-4AE6-BB2A-F0371191D7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62ECF570-1C39-434F-88FE-900B2A4A96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AB3124FC-CD3C-4E6F-8C4A-0087840BBD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298FC023-375D-469B-84B5-3F383B6374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A51B2DF4-1B21-4BFA-B5A3-A68B3F5CE7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D382B944-CB8A-4573-B9E0-62405718FA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FEF8E285-7839-4279-8281-B238E1A205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A6FD1FA8-D6B9-4674-BF7B-F1C7FD9B15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30B01238-E3FB-41EC-87FD-E3033BA8FF0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826C61B5-7A0A-4FD3-A344-B576EE0A458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40054185-24C4-4184-84A4-FFD315B5A0A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7B71E338-36BB-4D67-9C6D-D09B2840EDE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A195EE58-D369-454E-8D5D-486E410CC1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FB21985E-62A4-4A9C-97D4-CCD3888D203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ED0403C0-86C1-4F33-93A3-8755AB912B1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ADC99194-BAA7-43A3-9DA5-92622315052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549CBFDA-C6D9-443E-AD63-58557E48E5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54944F1C-3747-4A83-A883-E9E9974C3F5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C7B37321-AA8B-49B1-8619-73DB787ADF0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B20B3D70-7199-4C68-9613-004665A8D06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DF67EE1A-AB72-43E7-8D5A-E012996E908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83B0CED8-A5EF-435C-BE20-28DA92C2FF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B96231D5-5078-4350-81C0-803B6E3F87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2E601078-8E23-429C-8DA2-C2B377D228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a:extLst>
            <a:ext uri="{FF2B5EF4-FFF2-40B4-BE49-F238E27FC236}">
              <a16:creationId xmlns:a16="http://schemas.microsoft.com/office/drawing/2014/main" id="{FC3E326C-B865-42D7-898B-C49EB51A6D32}"/>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a:extLst>
            <a:ext uri="{FF2B5EF4-FFF2-40B4-BE49-F238E27FC236}">
              <a16:creationId xmlns:a16="http://schemas.microsoft.com/office/drawing/2014/main" id="{CC4887A2-7AA4-407E-9C24-B0F00DD4FE3B}"/>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a:extLst>
            <a:ext uri="{FF2B5EF4-FFF2-40B4-BE49-F238E27FC236}">
              <a16:creationId xmlns:a16="http://schemas.microsoft.com/office/drawing/2014/main" id="{94698E38-099D-4D41-B50C-71AA3ADA6E58}"/>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a:extLst>
            <a:ext uri="{FF2B5EF4-FFF2-40B4-BE49-F238E27FC236}">
              <a16:creationId xmlns:a16="http://schemas.microsoft.com/office/drawing/2014/main" id="{BDA5437C-D535-44CF-A18A-5C9D72E664FB}"/>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a:extLst>
            <a:ext uri="{FF2B5EF4-FFF2-40B4-BE49-F238E27FC236}">
              <a16:creationId xmlns:a16="http://schemas.microsoft.com/office/drawing/2014/main" id="{1A52189C-ECD2-4596-8D47-9CDB2F5546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21" name="【庁舎】&#10;一人当たり面積平均値テキスト">
          <a:extLst>
            <a:ext uri="{FF2B5EF4-FFF2-40B4-BE49-F238E27FC236}">
              <a16:creationId xmlns:a16="http://schemas.microsoft.com/office/drawing/2014/main" id="{DFCE8D96-7E79-43F7-A9CE-17DACC38F813}"/>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a:extLst>
            <a:ext uri="{FF2B5EF4-FFF2-40B4-BE49-F238E27FC236}">
              <a16:creationId xmlns:a16="http://schemas.microsoft.com/office/drawing/2014/main" id="{3E611A10-2D64-4ECB-8847-F9A65D72E728}"/>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a:extLst>
            <a:ext uri="{FF2B5EF4-FFF2-40B4-BE49-F238E27FC236}">
              <a16:creationId xmlns:a16="http://schemas.microsoft.com/office/drawing/2014/main" id="{719268E4-C862-44BB-BA5A-C962FDFC9EA6}"/>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a:extLst>
            <a:ext uri="{FF2B5EF4-FFF2-40B4-BE49-F238E27FC236}">
              <a16:creationId xmlns:a16="http://schemas.microsoft.com/office/drawing/2014/main" id="{7654BBB6-318F-4A77-AE6E-14C3A6978115}"/>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CEC608FD-1F5E-4DDD-AAAF-2BF8513335A4}"/>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926" name="フローチャート: 判断 925">
          <a:extLst>
            <a:ext uri="{FF2B5EF4-FFF2-40B4-BE49-F238E27FC236}">
              <a16:creationId xmlns:a16="http://schemas.microsoft.com/office/drawing/2014/main" id="{54625898-33A2-43D3-A923-F18D6A1A97DF}"/>
            </a:ext>
          </a:extLst>
        </xdr:cNvPr>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2A50EDC-6265-4A19-98C9-1C4D4838EC2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D43D4B7E-945F-484B-91AE-206976580EC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70B9D2CD-E033-410F-9582-A5DE7DC056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B82818D4-8A9B-48EB-8CD3-F881FC05D6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DAB265F6-5D84-4C12-B626-3405BE27A8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152763</xdr:rowOff>
    </xdr:from>
    <xdr:to>
      <xdr:col>116</xdr:col>
      <xdr:colOff>114300</xdr:colOff>
      <xdr:row>105</xdr:row>
      <xdr:rowOff>82913</xdr:rowOff>
    </xdr:to>
    <xdr:sp macro="" textlink="">
      <xdr:nvSpPr>
        <xdr:cNvPr id="932" name="楕円 931">
          <a:extLst>
            <a:ext uri="{FF2B5EF4-FFF2-40B4-BE49-F238E27FC236}">
              <a16:creationId xmlns:a16="http://schemas.microsoft.com/office/drawing/2014/main" id="{F0B6B4F2-4FE6-4896-A608-74AC8B9A5AEF}"/>
            </a:ext>
          </a:extLst>
        </xdr:cNvPr>
        <xdr:cNvSpPr/>
      </xdr:nvSpPr>
      <xdr:spPr>
        <a:xfrm>
          <a:off x="22110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4190</xdr:rowOff>
    </xdr:from>
    <xdr:ext cx="469744" cy="259045"/>
    <xdr:sp macro="" textlink="">
      <xdr:nvSpPr>
        <xdr:cNvPr id="933" name="【庁舎】&#10;一人当たり面積該当値テキスト">
          <a:extLst>
            <a:ext uri="{FF2B5EF4-FFF2-40B4-BE49-F238E27FC236}">
              <a16:creationId xmlns:a16="http://schemas.microsoft.com/office/drawing/2014/main" id="{F311BF06-76D5-4BBD-94D2-2F0860C3B8D5}"/>
            </a:ext>
          </a:extLst>
        </xdr:cNvPr>
        <xdr:cNvSpPr txBox="1"/>
      </xdr:nvSpPr>
      <xdr:spPr>
        <a:xfrm>
          <a:off x="22199600"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165826</xdr:rowOff>
    </xdr:from>
    <xdr:to>
      <xdr:col>112</xdr:col>
      <xdr:colOff>38100</xdr:colOff>
      <xdr:row>105</xdr:row>
      <xdr:rowOff>95976</xdr:rowOff>
    </xdr:to>
    <xdr:sp macro="" textlink="">
      <xdr:nvSpPr>
        <xdr:cNvPr id="934" name="楕円 933">
          <a:extLst>
            <a:ext uri="{FF2B5EF4-FFF2-40B4-BE49-F238E27FC236}">
              <a16:creationId xmlns:a16="http://schemas.microsoft.com/office/drawing/2014/main" id="{FB613E49-8F6A-4EDE-AB2A-8BE994732F1F}"/>
            </a:ext>
          </a:extLst>
        </xdr:cNvPr>
        <xdr:cNvSpPr/>
      </xdr:nvSpPr>
      <xdr:spPr>
        <a:xfrm>
          <a:off x="2127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32113</xdr:rowOff>
    </xdr:from>
    <xdr:to>
      <xdr:col>116</xdr:col>
      <xdr:colOff>63500</xdr:colOff>
      <xdr:row>105</xdr:row>
      <xdr:rowOff>45176</xdr:rowOff>
    </xdr:to>
    <xdr:cxnSp macro="">
      <xdr:nvCxnSpPr>
        <xdr:cNvPr id="935" name="直線コネクタ 934">
          <a:extLst>
            <a:ext uri="{FF2B5EF4-FFF2-40B4-BE49-F238E27FC236}">
              <a16:creationId xmlns:a16="http://schemas.microsoft.com/office/drawing/2014/main" id="{35E0683F-1EBD-4EDF-ABA3-D879D077317C}"/>
            </a:ext>
          </a:extLst>
        </xdr:cNvPr>
        <xdr:cNvCxnSpPr/>
      </xdr:nvCxnSpPr>
      <xdr:spPr>
        <a:xfrm flipV="1">
          <a:off x="21323300" y="180343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7438</xdr:rowOff>
    </xdr:from>
    <xdr:to>
      <xdr:col>107</xdr:col>
      <xdr:colOff>101600</xdr:colOff>
      <xdr:row>105</xdr:row>
      <xdr:rowOff>109038</xdr:rowOff>
    </xdr:to>
    <xdr:sp macro="" textlink="">
      <xdr:nvSpPr>
        <xdr:cNvPr id="936" name="楕円 935">
          <a:extLst>
            <a:ext uri="{FF2B5EF4-FFF2-40B4-BE49-F238E27FC236}">
              <a16:creationId xmlns:a16="http://schemas.microsoft.com/office/drawing/2014/main" id="{4AA62E01-736C-4F51-B6FD-B6C484ED8BDC}"/>
            </a:ext>
          </a:extLst>
        </xdr:cNvPr>
        <xdr:cNvSpPr/>
      </xdr:nvSpPr>
      <xdr:spPr>
        <a:xfrm>
          <a:off x="2038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45176</xdr:rowOff>
    </xdr:from>
    <xdr:to>
      <xdr:col>111</xdr:col>
      <xdr:colOff>177800</xdr:colOff>
      <xdr:row>105</xdr:row>
      <xdr:rowOff>58238</xdr:rowOff>
    </xdr:to>
    <xdr:cxnSp macro="">
      <xdr:nvCxnSpPr>
        <xdr:cNvPr id="937" name="直線コネクタ 936">
          <a:extLst>
            <a:ext uri="{FF2B5EF4-FFF2-40B4-BE49-F238E27FC236}">
              <a16:creationId xmlns:a16="http://schemas.microsoft.com/office/drawing/2014/main" id="{27062977-06E3-41A3-BD52-44ADDEF5C327}"/>
            </a:ext>
          </a:extLst>
        </xdr:cNvPr>
        <xdr:cNvCxnSpPr/>
      </xdr:nvCxnSpPr>
      <xdr:spPr>
        <a:xfrm flipV="1">
          <a:off x="20434300" y="18047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38" name="楕円 937">
          <a:extLst>
            <a:ext uri="{FF2B5EF4-FFF2-40B4-BE49-F238E27FC236}">
              <a16:creationId xmlns:a16="http://schemas.microsoft.com/office/drawing/2014/main" id="{FA3163AF-01ED-453F-AC14-7525FC974AF3}"/>
            </a:ext>
          </a:extLst>
        </xdr:cNvPr>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58238</xdr:rowOff>
    </xdr:from>
    <xdr:to>
      <xdr:col>107</xdr:col>
      <xdr:colOff>50800</xdr:colOff>
      <xdr:row>105</xdr:row>
      <xdr:rowOff>64770</xdr:rowOff>
    </xdr:to>
    <xdr:cxnSp macro="">
      <xdr:nvCxnSpPr>
        <xdr:cNvPr id="939" name="直線コネクタ 938">
          <a:extLst>
            <a:ext uri="{FF2B5EF4-FFF2-40B4-BE49-F238E27FC236}">
              <a16:creationId xmlns:a16="http://schemas.microsoft.com/office/drawing/2014/main" id="{F3D8EEA1-9D95-4D81-AF01-9151EC3BB615}"/>
            </a:ext>
          </a:extLst>
        </xdr:cNvPr>
        <xdr:cNvCxnSpPr/>
      </xdr:nvCxnSpPr>
      <xdr:spPr>
        <a:xfrm flipV="1">
          <a:off x="19545300" y="18060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23768</xdr:rowOff>
    </xdr:from>
    <xdr:to>
      <xdr:col>98</xdr:col>
      <xdr:colOff>38100</xdr:colOff>
      <xdr:row>105</xdr:row>
      <xdr:rowOff>125368</xdr:rowOff>
    </xdr:to>
    <xdr:sp macro="" textlink="">
      <xdr:nvSpPr>
        <xdr:cNvPr id="940" name="楕円 939">
          <a:extLst>
            <a:ext uri="{FF2B5EF4-FFF2-40B4-BE49-F238E27FC236}">
              <a16:creationId xmlns:a16="http://schemas.microsoft.com/office/drawing/2014/main" id="{6694AA30-FFAE-460B-B977-0F49FE091CA2}"/>
            </a:ext>
          </a:extLst>
        </xdr:cNvPr>
        <xdr:cNvSpPr/>
      </xdr:nvSpPr>
      <xdr:spPr>
        <a:xfrm>
          <a:off x="18605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64770</xdr:rowOff>
    </xdr:from>
    <xdr:to>
      <xdr:col>102</xdr:col>
      <xdr:colOff>114300</xdr:colOff>
      <xdr:row>105</xdr:row>
      <xdr:rowOff>74568</xdr:rowOff>
    </xdr:to>
    <xdr:cxnSp macro="">
      <xdr:nvCxnSpPr>
        <xdr:cNvPr id="941" name="直線コネクタ 940">
          <a:extLst>
            <a:ext uri="{FF2B5EF4-FFF2-40B4-BE49-F238E27FC236}">
              <a16:creationId xmlns:a16="http://schemas.microsoft.com/office/drawing/2014/main" id="{81A5011D-E500-478B-A31B-37FA8B2FC26F}"/>
            </a:ext>
          </a:extLst>
        </xdr:cNvPr>
        <xdr:cNvCxnSpPr/>
      </xdr:nvCxnSpPr>
      <xdr:spPr>
        <a:xfrm flipV="1">
          <a:off x="18656300" y="180670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42" name="n_1aveValue【庁舎】&#10;一人当たり面積">
          <a:extLst>
            <a:ext uri="{FF2B5EF4-FFF2-40B4-BE49-F238E27FC236}">
              <a16:creationId xmlns:a16="http://schemas.microsoft.com/office/drawing/2014/main" id="{71F38870-2DFB-4B35-ADB9-8E85DD19CD86}"/>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43" name="n_2aveValue【庁舎】&#10;一人当たり面積">
          <a:extLst>
            <a:ext uri="{FF2B5EF4-FFF2-40B4-BE49-F238E27FC236}">
              <a16:creationId xmlns:a16="http://schemas.microsoft.com/office/drawing/2014/main" id="{938FA298-B36A-4DFF-B054-0CF77EFAE337}"/>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a:extLst>
            <a:ext uri="{FF2B5EF4-FFF2-40B4-BE49-F238E27FC236}">
              <a16:creationId xmlns:a16="http://schemas.microsoft.com/office/drawing/2014/main" id="{8D0CDC29-5DEE-4D48-8B0A-85C9DC773292}"/>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945" name="n_4aveValue【庁舎】&#10;一人当たり面積">
          <a:extLst>
            <a:ext uri="{FF2B5EF4-FFF2-40B4-BE49-F238E27FC236}">
              <a16:creationId xmlns:a16="http://schemas.microsoft.com/office/drawing/2014/main" id="{96896BBB-CA7C-46A6-B164-E81E7D4460CF}"/>
            </a:ext>
          </a:extLst>
        </xdr:cNvPr>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112503</xdr:rowOff>
    </xdr:from>
    <xdr:ext cx="469744" cy="259045"/>
    <xdr:sp macro="" textlink="">
      <xdr:nvSpPr>
        <xdr:cNvPr id="946" name="n_1mainValue【庁舎】&#10;一人当たり面積">
          <a:extLst>
            <a:ext uri="{FF2B5EF4-FFF2-40B4-BE49-F238E27FC236}">
              <a16:creationId xmlns:a16="http://schemas.microsoft.com/office/drawing/2014/main" id="{2CA580AE-5C8D-45B5-8750-1D44FE904481}"/>
            </a:ext>
          </a:extLst>
        </xdr:cNvPr>
        <xdr:cNvSpPr txBox="1"/>
      </xdr:nvSpPr>
      <xdr:spPr>
        <a:xfrm>
          <a:off x="210757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125565</xdr:rowOff>
    </xdr:from>
    <xdr:ext cx="469744" cy="259045"/>
    <xdr:sp macro="" textlink="">
      <xdr:nvSpPr>
        <xdr:cNvPr id="947" name="n_2mainValue【庁舎】&#10;一人当たり面積">
          <a:extLst>
            <a:ext uri="{FF2B5EF4-FFF2-40B4-BE49-F238E27FC236}">
              <a16:creationId xmlns:a16="http://schemas.microsoft.com/office/drawing/2014/main" id="{7E98EAF4-ACB3-462E-87B4-63D4F110B87B}"/>
            </a:ext>
          </a:extLst>
        </xdr:cNvPr>
        <xdr:cNvSpPr txBox="1"/>
      </xdr:nvSpPr>
      <xdr:spPr>
        <a:xfrm>
          <a:off x="20199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948" name="n_3mainValue【庁舎】&#10;一人当たり面積">
          <a:extLst>
            <a:ext uri="{FF2B5EF4-FFF2-40B4-BE49-F238E27FC236}">
              <a16:creationId xmlns:a16="http://schemas.microsoft.com/office/drawing/2014/main" id="{E3057098-D21E-4BD4-888A-843FD13656D1}"/>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141895</xdr:rowOff>
    </xdr:from>
    <xdr:ext cx="469744" cy="259045"/>
    <xdr:sp macro="" textlink="">
      <xdr:nvSpPr>
        <xdr:cNvPr id="949" name="n_4mainValue【庁舎】&#10;一人当たり面積">
          <a:extLst>
            <a:ext uri="{FF2B5EF4-FFF2-40B4-BE49-F238E27FC236}">
              <a16:creationId xmlns:a16="http://schemas.microsoft.com/office/drawing/2014/main" id="{BA412391-1226-4A05-BDE7-E507A85EAC48}"/>
            </a:ext>
          </a:extLst>
        </xdr:cNvPr>
        <xdr:cNvSpPr txBox="1"/>
      </xdr:nvSpPr>
      <xdr:spPr>
        <a:xfrm>
          <a:off x="18421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1D660FA7-A59E-46C7-93CF-02393E61AA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7E2969FF-93BE-4999-B3D5-B517354F36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28A591F-2DB8-44A5-BA9A-0845ED2370E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有形固定資産減価償却率が高くなっている施設は、体育館・プール、福祉施設、一般廃棄物処理施設、保健センター・保健所、庁舎である。その中でも、体育館・プールと庁舎が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％と類似団体内平均と比較して</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ポイント高い数値となっている。体育館・プールは、合併以前に建設した施設をそのまま保有し、個別に見ても有形固定資産減価償却率が高く、老朽化が進んだ施設が多くあるため、施設の集約、廃止等も視野に入れた施設管理を図る。庁舎については、</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％と類似団体内平均と比較して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ポイント高い数値となっている。今年度完成の口之津港ターミナル内に口之津庁舎を新設したが、その他の庁舎についても引き続き老朽化への対策と施設の適正化に努める。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図書館や市民会館など、類似団体内平均と比較し有形固定資産減価償却率が下回っている施設についても、その多くが合併以前に建設された施設であり、個別で見ると老朽化が進んでいる施設も多くあることから、今後は、当市の公共施設等総合管理計画に固定資産台帳のデータや施設ごとの財務書類データを活用するなど、施設ごとの行政サービス評価も含め、施設の適正化を図っ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45,262
44,907
170.11
35,665,619
33,745,617
1,591,883
17,151,027
21,365,338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人口の減少や全国平均を上回る高齢化率（令和元年度末</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に加え、長引く景気低迷による新規設備投資の抑制並びに雇用の低迷などにより財政基盤が弱く、類似団体平均をかなり下回っている。「行政改革大綱」に基づく「集中改革プラン」及び「財政計画」による、事業の選択と集中、効率の良い組織改革、人事管理の適正化、遊休財産の利活用、市税等の滞納徴収強化や自主財源確保など、更なる行財政改革に引き続き取り組み、財政基盤の強化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定員適正化計画による職員数削減や地方債繰上償還による公債費の削減を図っていることにより、前年度と比較すると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ポイント下回っている。引き続き集中改革プランに基づき、定員適正化並びに行財政改革への取組を通じて義務的経費の削減に努めるとともに、市税等の滞納徴収を強化するなど、財源の確保に努める。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34834</xdr:rowOff>
    </xdr:from>
    <xdr:to>
      <xdr:col>23</xdr:col>
      <xdr:colOff>133350</xdr:colOff>
      <xdr:row>59</xdr:row>
      <xdr:rowOff>41728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5038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123553</xdr:rowOff>
    </xdr:from>
    <xdr:to>
      <xdr:col>19</xdr:col>
      <xdr:colOff>133350</xdr:colOff>
      <xdr:row>59</xdr:row>
      <xdr:rowOff>41728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06765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123553</xdr:rowOff>
    </xdr:from>
    <xdr:to>
      <xdr:col>15</xdr:col>
      <xdr:colOff>82550</xdr:colOff>
      <xdr:row>58</xdr:row>
      <xdr:rowOff>140788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0676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140788</xdr:rowOff>
    </xdr:from>
    <xdr:to>
      <xdr:col>11</xdr:col>
      <xdr:colOff>31750</xdr:colOff>
      <xdr:row>59</xdr:row>
      <xdr:rowOff>3810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0848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101436</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155484</xdr:rowOff>
    </xdr:from>
    <xdr:to>
      <xdr:col>23</xdr:col>
      <xdr:colOff>184150</xdr:colOff>
      <xdr:row>59</xdr:row>
      <xdr:rowOff>85634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76761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162378</xdr:rowOff>
    </xdr:from>
    <xdr:to>
      <xdr:col>19</xdr:col>
      <xdr:colOff>184150</xdr:colOff>
      <xdr:row>59</xdr:row>
      <xdr:rowOff>92528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102705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87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72753</xdr:rowOff>
    </xdr:from>
    <xdr:to>
      <xdr:col>15</xdr:col>
      <xdr:colOff>133350</xdr:colOff>
      <xdr:row>59</xdr:row>
      <xdr:rowOff>2903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13080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89988</xdr:rowOff>
    </xdr:from>
    <xdr:to>
      <xdr:col>11</xdr:col>
      <xdr:colOff>82550</xdr:colOff>
      <xdr:row>59</xdr:row>
      <xdr:rowOff>20138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30315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人当たりに対する金額は、類似団体平均を</a:t>
          </a:r>
          <a:r>
            <a:rPr kumimoji="1" lang="en-US" altLang="ja-JP" sz="1300">
              <a:latin typeface="ＭＳ Ｐゴシック" panose="020B0600070205080204" pitchFamily="50" charset="-128"/>
              <a:ea typeface="ＭＳ Ｐゴシック" panose="020B0600070205080204" pitchFamily="50" charset="-128"/>
            </a:rPr>
            <a:t>17,789</a:t>
          </a:r>
          <a:r>
            <a:rPr kumimoji="1" lang="ja-JP" altLang="en-US" sz="1300">
              <a:latin typeface="ＭＳ Ｐゴシック" panose="020B0600070205080204" pitchFamily="50" charset="-128"/>
              <a:ea typeface="ＭＳ Ｐゴシック" panose="020B0600070205080204" pitchFamily="50" charset="-128"/>
            </a:rPr>
            <a:t>円下回った。平成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年の合併以降、人件費が要因となり類似団体平均値より高い水準だったが、定員適正化に取組んできた結果、平成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年度より類似団体平均値を下回っている。引き続き第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次定員適正化計画により更なる人件費抑制を図るとともに、施設等の維持管理経費見直しなどの行財政改革を進め、コストの低減を図る。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136644</xdr:rowOff>
    </xdr:from>
    <xdr:to>
      <xdr:col>23</xdr:col>
      <xdr:colOff>133350</xdr:colOff>
      <xdr:row>81</xdr:row>
      <xdr:rowOff>158293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24094"/>
          <a:ext cx="8382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110826</xdr:rowOff>
    </xdr:from>
    <xdr:to>
      <xdr:col>19</xdr:col>
      <xdr:colOff>133350</xdr:colOff>
      <xdr:row>81</xdr:row>
      <xdr:rowOff>136644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8276"/>
          <a:ext cx="8890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110826</xdr:rowOff>
    </xdr:from>
    <xdr:to>
      <xdr:col>15</xdr:col>
      <xdr:colOff>82550</xdr:colOff>
      <xdr:row>81</xdr:row>
      <xdr:rowOff>112423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98276"/>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106144</xdr:rowOff>
    </xdr:from>
    <xdr:to>
      <xdr:col>11</xdr:col>
      <xdr:colOff>31750</xdr:colOff>
      <xdr:row>81</xdr:row>
      <xdr:rowOff>112423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93594"/>
          <a:ext cx="889000" cy="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107493</xdr:rowOff>
    </xdr:from>
    <xdr:to>
      <xdr:col>23</xdr:col>
      <xdr:colOff>184150</xdr:colOff>
      <xdr:row>82</xdr:row>
      <xdr:rowOff>37643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124020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85844</xdr:rowOff>
    </xdr:from>
    <xdr:to>
      <xdr:col>19</xdr:col>
      <xdr:colOff>184150</xdr:colOff>
      <xdr:row>82</xdr:row>
      <xdr:rowOff>15994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26171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60026</xdr:rowOff>
    </xdr:from>
    <xdr:to>
      <xdr:col>15</xdr:col>
      <xdr:colOff>133350</xdr:colOff>
      <xdr:row>81</xdr:row>
      <xdr:rowOff>161626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61623</xdr:rowOff>
    </xdr:from>
    <xdr:to>
      <xdr:col>11</xdr:col>
      <xdr:colOff>82550</xdr:colOff>
      <xdr:row>81</xdr:row>
      <xdr:rowOff>163223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1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55344</xdr:rowOff>
    </xdr:from>
    <xdr:to>
      <xdr:col>7</xdr:col>
      <xdr:colOff>31750</xdr:colOff>
      <xdr:row>81</xdr:row>
      <xdr:rowOff>156944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167121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1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適正化の着実な推進と、時間外勤務手当の縮減、社会福祉業務手当の廃止などを行い、給与水準の適正化に取組んできた結果、類似団体平均値と同水準にある。引き続き、これまでの取組を継続し、な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74789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060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74789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524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40516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135766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町の合併後、行財政基盤確立のため、職員数の削減に向けた定員適正化計画の実施に取組んだ結果、平成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年度より類似団体平均値を下回っている。引き続き、第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次定員適正化計画に基づく職員数削減を実施し、より適正な定員管理に努める。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16873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2953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155001</xdr:rowOff>
    </xdr:from>
    <xdr:to>
      <xdr:col>77</xdr:col>
      <xdr:colOff>44450</xdr:colOff>
      <xdr:row>61</xdr:row>
      <xdr:rowOff>171087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1345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137764</xdr:rowOff>
    </xdr:from>
    <xdr:to>
      <xdr:col>72</xdr:col>
      <xdr:colOff>203200</xdr:colOff>
      <xdr:row>61</xdr:row>
      <xdr:rowOff>155001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96214"/>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137764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778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137523</xdr:rowOff>
    </xdr:from>
    <xdr:to>
      <xdr:col>81</xdr:col>
      <xdr:colOff>95250</xdr:colOff>
      <xdr:row>62</xdr:row>
      <xdr:rowOff>67673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154050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104201</xdr:rowOff>
    </xdr:from>
    <xdr:to>
      <xdr:col>73</xdr:col>
      <xdr:colOff>44450</xdr:colOff>
      <xdr:row>62</xdr:row>
      <xdr:rowOff>34351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44528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86964</xdr:rowOff>
    </xdr:from>
    <xdr:to>
      <xdr:col>68</xdr:col>
      <xdr:colOff>203200</xdr:colOff>
      <xdr:row>62</xdr:row>
      <xdr:rowOff>17114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27291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1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地方交付税や臨時財政対策債の減額はあるものの、計画的な地方債の繰上償還により、前年度に比べ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ポイント下回った。しかしながら、令和元年度においては、し尿処理施設整備事業等の大型事業の借入により、地方債現在高が増加しており、今後の公債費の増が見込まれるため、政策評価を踏まえ、「第</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期南島原市総合計画」に位置づけた重点プロジェクトを中心に財源を重点配分するとともに、財源確保については、地方債に過度な依存をすることのない財政運営に努める。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36</xdr:row>
      <xdr:rowOff>24553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14045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24553</xdr:rowOff>
    </xdr:from>
    <xdr:to>
      <xdr:col>77</xdr:col>
      <xdr:colOff>44450</xdr:colOff>
      <xdr:row>36</xdr:row>
      <xdr:rowOff>96943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1967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96943</xdr:rowOff>
    </xdr:from>
    <xdr:to>
      <xdr:col>72</xdr:col>
      <xdr:colOff>203200</xdr:colOff>
      <xdr:row>36</xdr:row>
      <xdr:rowOff>155258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269143"/>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37</xdr:row>
      <xdr:rowOff>22013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2745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145203</xdr:rowOff>
    </xdr:from>
    <xdr:to>
      <xdr:col>77</xdr:col>
      <xdr:colOff>95250</xdr:colOff>
      <xdr:row>36</xdr:row>
      <xdr:rowOff>75353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1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85530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591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46143</xdr:rowOff>
    </xdr:from>
    <xdr:to>
      <xdr:col>73</xdr:col>
      <xdr:colOff>44450</xdr:colOff>
      <xdr:row>36</xdr:row>
      <xdr:rowOff>147743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157920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財源として減債基金の取崩しによる充当可能基金の減額はあるが、計画的な繰上償還、財政調整基金など将来負担額の控除財源である基金残高の確保により改善がなされてきている。引き続き政策評価を踏まえ、「第</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期南島原市総合計画」に位置づけた重点プロジェクトを中心に財源を重点配分し、市民サービスの充実を図るとともに、財源確保については、過度な地方債依存とならない財政運営に努め、定員適正化など行財政改革に取組み健全な行政運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45,262
44,907
170.11
35,665,619
33,745,617
1,591,883
17,151,027
21,365,338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年の合併以降、集中改革プランに掲げた定員適正化計画により職員数削減に努めた結果、前年度と比較すると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ポイント減少し、類似団体平均値においても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ポイント下回った。引き続き、第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次定員適正化計画に基づく職員数削減など行財政改革への取組により人件費の削減に努める。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地方交付税や臨時財政対策債の減少や「島原手延べそうめん」ＰＲ事業の増により、前年度数値から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ポイント増加したが、類似団体平均値より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ポイント下回っている。今後も順次事務の合理化等により費用の削減に努めるとともに、施設等の維持管理経費見直しなどの行財政改革を進め、コストの低減を図る。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99786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776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57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児童扶養手当給付費や生活保護費などの増により、前年度と比較すると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ポイント増加している。引き続き、財政改革への取組を通じて費用の削減に努めるとともに、資格審査等の適正化など経常経費の削減に努める。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132443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35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56243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56243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維持補修費の増加および地方交付税や臨時財政対策債の減少により、前年度数値を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ポイント上回った。類似団体平均値と比較すると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ポイント下回っている状況ではあるが、今後更に、水道事業会計や下水道事業会計については、独立採算の原則に基づき、料金の適正化や維持管理経費等の見直しを行い、経費の節減に努める。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134620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73660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経常一財は減少したが、水道事業負担金の減により、前年度数値から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ポイント減少した一方、類似団体平均値を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ポイント上回っている。引き続き、政策評価制度における点検・評価の実施により補助金等の見直しを行うとともに、明確な基準設定を行うなど、経費の縮減に努める。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62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161290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12700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～令和元年度に繰上償還を行い、後年度の公債費の抑制を図った結果、前年度数値を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ポイント下回り、類似団体平均値を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年度からの推移を見ると改善傾向にあるため、引き続き財政計画に沿った繰上償還を計画的に実施し、適正な地方債管理に努める。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107950</xdr:rowOff>
    </xdr:from>
    <xdr:to>
      <xdr:col>24</xdr:col>
      <xdr:colOff>25400</xdr:colOff>
      <xdr:row>74</xdr:row>
      <xdr:rowOff>125095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952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153670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123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27940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409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64135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866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57150</xdr:rowOff>
    </xdr:from>
    <xdr:to>
      <xdr:col>24</xdr:col>
      <xdr:colOff>76200</xdr:colOff>
      <xdr:row>74</xdr:row>
      <xdr:rowOff>158750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137177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人件費、補助費等は減少したものの、扶助費や物件費の増加、および地方交付税、臨時財政対策債の減額が要因となり、前年度数値を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ポイント上回った。類似団体平均値と比較すると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ポイント下回っている状況ではあるが、今後も行財政改革に取組み、適正かつ健全な行財政運営に努める。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72137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0703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76</xdr:row>
      <xdr:rowOff>40132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88288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108712</xdr:rowOff>
    </xdr:from>
    <xdr:to>
      <xdr:col>73</xdr:col>
      <xdr:colOff>180975</xdr:colOff>
      <xdr:row>75</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7960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67564</xdr:rowOff>
    </xdr:from>
    <xdr:to>
      <xdr:col>69</xdr:col>
      <xdr:colOff>92075</xdr:colOff>
      <xdr:row>74</xdr:row>
      <xdr:rowOff>108712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7548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57912</xdr:rowOff>
    </xdr:from>
    <xdr:to>
      <xdr:col>69</xdr:col>
      <xdr:colOff>142875</xdr:colOff>
      <xdr:row>74</xdr:row>
      <xdr:rowOff>159512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169689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xdr:rowOff>
    </xdr:from>
    <xdr:to>
      <xdr:col>65</xdr:col>
      <xdr:colOff>53975</xdr:colOff>
      <xdr:row>74</xdr:row>
      <xdr:rowOff>118364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128541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800</xdr:rowOff>
    </xdr:from>
    <xdr:to>
      <xdr:col>29</xdr:col>
      <xdr:colOff>127000</xdr:colOff>
      <xdr:row>17</xdr:row>
      <xdr:rowOff>3912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63075"/>
          <a:ext cx="647700" cy="3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800</xdr:rowOff>
    </xdr:from>
    <xdr:to>
      <xdr:col>26</xdr:col>
      <xdr:colOff>50800</xdr:colOff>
      <xdr:row>17</xdr:row>
      <xdr:rowOff>75781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3075"/>
          <a:ext cx="698500" cy="7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75781</xdr:rowOff>
    </xdr:from>
    <xdr:to>
      <xdr:col>22</xdr:col>
      <xdr:colOff>114300</xdr:colOff>
      <xdr:row>17</xdr:row>
      <xdr:rowOff>95186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8056"/>
          <a:ext cx="698500" cy="19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52222</xdr:rowOff>
    </xdr:from>
    <xdr:to>
      <xdr:col>18</xdr:col>
      <xdr:colOff>177800</xdr:colOff>
      <xdr:row>17</xdr:row>
      <xdr:rowOff>95186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4497"/>
          <a:ext cx="698500" cy="4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124562</xdr:rowOff>
    </xdr:from>
    <xdr:to>
      <xdr:col>29</xdr:col>
      <xdr:colOff>177800</xdr:colOff>
      <xdr:row>17</xdr:row>
      <xdr:rowOff>54712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96639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121450</xdr:rowOff>
    </xdr:from>
    <xdr:to>
      <xdr:col>26</xdr:col>
      <xdr:colOff>101600</xdr:colOff>
      <xdr:row>17</xdr:row>
      <xdr:rowOff>51600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61777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1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24981</xdr:rowOff>
    </xdr:from>
    <xdr:to>
      <xdr:col>22</xdr:col>
      <xdr:colOff>165100</xdr:colOff>
      <xdr:row>17</xdr:row>
      <xdr:rowOff>126581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111358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44386</xdr:rowOff>
    </xdr:from>
    <xdr:to>
      <xdr:col>19</xdr:col>
      <xdr:colOff>38100</xdr:colOff>
      <xdr:row>17</xdr:row>
      <xdr:rowOff>145986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130763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1422</xdr:rowOff>
    </xdr:from>
    <xdr:to>
      <xdr:col>15</xdr:col>
      <xdr:colOff>101600</xdr:colOff>
      <xdr:row>17</xdr:row>
      <xdr:rowOff>103022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113199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148226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1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114050</xdr:rowOff>
    </xdr:from>
    <xdr:to>
      <xdr:col>29</xdr:col>
      <xdr:colOff>127000</xdr:colOff>
      <xdr:row>38</xdr:row>
      <xdr:rowOff>138049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581650"/>
          <a:ext cx="647700" cy="2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83307</xdr:rowOff>
    </xdr:from>
    <xdr:to>
      <xdr:col>26</xdr:col>
      <xdr:colOff>50800</xdr:colOff>
      <xdr:row>38</xdr:row>
      <xdr:rowOff>114050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550907"/>
          <a:ext cx="698500" cy="30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37199</xdr:rowOff>
    </xdr:from>
    <xdr:to>
      <xdr:col>22</xdr:col>
      <xdr:colOff>114300</xdr:colOff>
      <xdr:row>38</xdr:row>
      <xdr:rowOff>83307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04799"/>
          <a:ext cx="698500" cy="4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328164</xdr:rowOff>
    </xdr:from>
    <xdr:to>
      <xdr:col>18</xdr:col>
      <xdr:colOff>177800</xdr:colOff>
      <xdr:row>38</xdr:row>
      <xdr:rowOff>37199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2864"/>
          <a:ext cx="698500" cy="5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33643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87249</xdr:rowOff>
    </xdr:from>
    <xdr:to>
      <xdr:col>29</xdr:col>
      <xdr:colOff>177800</xdr:colOff>
      <xdr:row>39</xdr:row>
      <xdr:rowOff>17399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55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338726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46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63250</xdr:rowOff>
    </xdr:from>
    <xdr:to>
      <xdr:col>26</xdr:col>
      <xdr:colOff>101600</xdr:colOff>
      <xdr:row>38</xdr:row>
      <xdr:rowOff>164850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53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149627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32507</xdr:rowOff>
    </xdr:from>
    <xdr:to>
      <xdr:col>22</xdr:col>
      <xdr:colOff>165100</xdr:colOff>
      <xdr:row>38</xdr:row>
      <xdr:rowOff>134107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500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118884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8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329299</xdr:rowOff>
    </xdr:from>
    <xdr:to>
      <xdr:col>19</xdr:col>
      <xdr:colOff>38100</xdr:colOff>
      <xdr:row>38</xdr:row>
      <xdr:rowOff>87999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72776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277364</xdr:rowOff>
    </xdr:from>
    <xdr:to>
      <xdr:col>15</xdr:col>
      <xdr:colOff>101600</xdr:colOff>
      <xdr:row>38</xdr:row>
      <xdr:rowOff>36064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46241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45,262
44,907
170.11
35,665,619
33,745,617
1,591,883
17,151,027
21,365,338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83693</xdr:rowOff>
    </xdr:from>
    <xdr:to>
      <xdr:col>24</xdr:col>
      <xdr:colOff>63500</xdr:colOff>
      <xdr:row>35</xdr:row>
      <xdr:rowOff>119670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84443"/>
          <a:ext cx="838200" cy="3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83693</xdr:rowOff>
    </xdr:from>
    <xdr:to>
      <xdr:col>19</xdr:col>
      <xdr:colOff>177800</xdr:colOff>
      <xdr:row>35</xdr:row>
      <xdr:rowOff>103614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8444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103614</xdr:rowOff>
    </xdr:from>
    <xdr:to>
      <xdr:col>15</xdr:col>
      <xdr:colOff>50800</xdr:colOff>
      <xdr:row>35</xdr:row>
      <xdr:rowOff>120813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04364"/>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97627</xdr:rowOff>
    </xdr:from>
    <xdr:to>
      <xdr:col>10</xdr:col>
      <xdr:colOff>114300</xdr:colOff>
      <xdr:row>35</xdr:row>
      <xdr:rowOff>120813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98377"/>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68870</xdr:rowOff>
    </xdr:from>
    <xdr:to>
      <xdr:col>24</xdr:col>
      <xdr:colOff>114300</xdr:colOff>
      <xdr:row>35</xdr:row>
      <xdr:rowOff>170470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91747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2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32893</xdr:rowOff>
    </xdr:from>
    <xdr:to>
      <xdr:col>20</xdr:col>
      <xdr:colOff>38100</xdr:colOff>
      <xdr:row>35</xdr:row>
      <xdr:rowOff>134493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151020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52814</xdr:rowOff>
    </xdr:from>
    <xdr:to>
      <xdr:col>15</xdr:col>
      <xdr:colOff>101600</xdr:colOff>
      <xdr:row>35</xdr:row>
      <xdr:rowOff>154414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170941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2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70013</xdr:rowOff>
    </xdr:from>
    <xdr:to>
      <xdr:col>10</xdr:col>
      <xdr:colOff>165100</xdr:colOff>
      <xdr:row>36</xdr:row>
      <xdr:rowOff>163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46827</xdr:rowOff>
    </xdr:from>
    <xdr:to>
      <xdr:col>6</xdr:col>
      <xdr:colOff>38100</xdr:colOff>
      <xdr:row>35</xdr:row>
      <xdr:rowOff>148427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164954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2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166483</xdr:rowOff>
    </xdr:from>
    <xdr:to>
      <xdr:col>24</xdr:col>
      <xdr:colOff>63500</xdr:colOff>
      <xdr:row>57</xdr:row>
      <xdr:rowOff>14190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67683"/>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14190</xdr:rowOff>
    </xdr:from>
    <xdr:to>
      <xdr:col>19</xdr:col>
      <xdr:colOff>177800</xdr:colOff>
      <xdr:row>57</xdr:row>
      <xdr:rowOff>24632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86840"/>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21806</xdr:rowOff>
    </xdr:from>
    <xdr:to>
      <xdr:col>15</xdr:col>
      <xdr:colOff>50800</xdr:colOff>
      <xdr:row>57</xdr:row>
      <xdr:rowOff>24632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94456"/>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21806</xdr:rowOff>
    </xdr:from>
    <xdr:to>
      <xdr:col>10</xdr:col>
      <xdr:colOff>114300</xdr:colOff>
      <xdr:row>57</xdr:row>
      <xdr:rowOff>31851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4456"/>
          <a:ext cx="8890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56690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115683</xdr:rowOff>
    </xdr:from>
    <xdr:to>
      <xdr:col>24</xdr:col>
      <xdr:colOff>114300</xdr:colOff>
      <xdr:row>57</xdr:row>
      <xdr:rowOff>45833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94110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134840</xdr:rowOff>
    </xdr:from>
    <xdr:to>
      <xdr:col>20</xdr:col>
      <xdr:colOff>38100</xdr:colOff>
      <xdr:row>57</xdr:row>
      <xdr:rowOff>64990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56117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2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145282</xdr:rowOff>
    </xdr:from>
    <xdr:to>
      <xdr:col>15</xdr:col>
      <xdr:colOff>101600</xdr:colOff>
      <xdr:row>57</xdr:row>
      <xdr:rowOff>75432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66559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142456</xdr:rowOff>
    </xdr:from>
    <xdr:to>
      <xdr:col>10</xdr:col>
      <xdr:colOff>165100</xdr:colOff>
      <xdr:row>57</xdr:row>
      <xdr:rowOff>72606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63733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152501</xdr:rowOff>
    </xdr:from>
    <xdr:to>
      <xdr:col>6</xdr:col>
      <xdr:colOff>38100</xdr:colOff>
      <xdr:row>57</xdr:row>
      <xdr:rowOff>82651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73778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10540</xdr:rowOff>
    </xdr:from>
    <xdr:to>
      <xdr:col>24</xdr:col>
      <xdr:colOff>63500</xdr:colOff>
      <xdr:row>78</xdr:row>
      <xdr:rowOff>14404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83640"/>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14404</xdr:rowOff>
    </xdr:from>
    <xdr:to>
      <xdr:col>19</xdr:col>
      <xdr:colOff>177800</xdr:colOff>
      <xdr:row>78</xdr:row>
      <xdr:rowOff>77315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87504"/>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45746</xdr:rowOff>
    </xdr:from>
    <xdr:to>
      <xdr:col>15</xdr:col>
      <xdr:colOff>50800</xdr:colOff>
      <xdr:row>78</xdr:row>
      <xdr:rowOff>77315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18846"/>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45746</xdr:rowOff>
    </xdr:from>
    <xdr:to>
      <xdr:col>10</xdr:col>
      <xdr:colOff>114300</xdr:colOff>
      <xdr:row>78</xdr:row>
      <xdr:rowOff>79395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18846"/>
          <a:ext cx="8890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131190</xdr:rowOff>
    </xdr:from>
    <xdr:to>
      <xdr:col>24</xdr:col>
      <xdr:colOff>114300</xdr:colOff>
      <xdr:row>78</xdr:row>
      <xdr:rowOff>61340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109617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135054</xdr:rowOff>
    </xdr:from>
    <xdr:to>
      <xdr:col>20</xdr:col>
      <xdr:colOff>38100</xdr:colOff>
      <xdr:row>78</xdr:row>
      <xdr:rowOff>65204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56331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26515</xdr:rowOff>
    </xdr:from>
    <xdr:to>
      <xdr:col>15</xdr:col>
      <xdr:colOff>101600</xdr:colOff>
      <xdr:row>78</xdr:row>
      <xdr:rowOff>128115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119242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166396</xdr:rowOff>
    </xdr:from>
    <xdr:to>
      <xdr:col>10</xdr:col>
      <xdr:colOff>165100</xdr:colOff>
      <xdr:row>78</xdr:row>
      <xdr:rowOff>96546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87673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28595</xdr:rowOff>
    </xdr:from>
    <xdr:to>
      <xdr:col>6</xdr:col>
      <xdr:colOff>38100</xdr:colOff>
      <xdr:row>78</xdr:row>
      <xdr:rowOff>130195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121322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168884</xdr:rowOff>
    </xdr:from>
    <xdr:to>
      <xdr:col>24</xdr:col>
      <xdr:colOff>63500</xdr:colOff>
      <xdr:row>94</xdr:row>
      <xdr:rowOff>89993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13734"/>
          <a:ext cx="838200" cy="9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57772</xdr:rowOff>
    </xdr:from>
    <xdr:to>
      <xdr:col>19</xdr:col>
      <xdr:colOff>177800</xdr:colOff>
      <xdr:row>94</xdr:row>
      <xdr:rowOff>89993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174072"/>
          <a:ext cx="8890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57772</xdr:rowOff>
    </xdr:from>
    <xdr:to>
      <xdr:col>15</xdr:col>
      <xdr:colOff>50800</xdr:colOff>
      <xdr:row>94</xdr:row>
      <xdr:rowOff>121450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174072"/>
          <a:ext cx="889000" cy="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121450</xdr:rowOff>
    </xdr:from>
    <xdr:to>
      <xdr:col>10</xdr:col>
      <xdr:colOff>114300</xdr:colOff>
      <xdr:row>95</xdr:row>
      <xdr:rowOff>41593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37750"/>
          <a:ext cx="8890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118084</xdr:rowOff>
    </xdr:from>
    <xdr:to>
      <xdr:col>24</xdr:col>
      <xdr:colOff>114300</xdr:colOff>
      <xdr:row>94</xdr:row>
      <xdr:rowOff>48234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140961</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1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39193</xdr:rowOff>
    </xdr:from>
    <xdr:to>
      <xdr:col>20</xdr:col>
      <xdr:colOff>38100</xdr:colOff>
      <xdr:row>94</xdr:row>
      <xdr:rowOff>140793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157320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9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6972</xdr:rowOff>
    </xdr:from>
    <xdr:to>
      <xdr:col>15</xdr:col>
      <xdr:colOff>101600</xdr:colOff>
      <xdr:row>94</xdr:row>
      <xdr:rowOff>108572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125099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9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70650</xdr:rowOff>
    </xdr:from>
    <xdr:to>
      <xdr:col>10</xdr:col>
      <xdr:colOff>165100</xdr:colOff>
      <xdr:row>95</xdr:row>
      <xdr:rowOff>800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17327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9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162243</xdr:rowOff>
    </xdr:from>
    <xdr:to>
      <xdr:col>6</xdr:col>
      <xdr:colOff>38100</xdr:colOff>
      <xdr:row>95</xdr:row>
      <xdr:rowOff>92393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108920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5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5163</xdr:rowOff>
    </xdr:from>
    <xdr:to>
      <xdr:col>55</xdr:col>
      <xdr:colOff>0</xdr:colOff>
      <xdr:row>35</xdr:row>
      <xdr:rowOff>90974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05913"/>
          <a:ext cx="838200" cy="8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90974</xdr:rowOff>
    </xdr:from>
    <xdr:to>
      <xdr:col>50</xdr:col>
      <xdr:colOff>114300</xdr:colOff>
      <xdr:row>36</xdr:row>
      <xdr:rowOff>27715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091724"/>
          <a:ext cx="889000" cy="10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24571</xdr:rowOff>
    </xdr:from>
    <xdr:to>
      <xdr:col>45</xdr:col>
      <xdr:colOff>177800</xdr:colOff>
      <xdr:row>36</xdr:row>
      <xdr:rowOff>27715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6771"/>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159748</xdr:rowOff>
    </xdr:from>
    <xdr:to>
      <xdr:col>41</xdr:col>
      <xdr:colOff>50800</xdr:colOff>
      <xdr:row>36</xdr:row>
      <xdr:rowOff>24571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160498"/>
          <a:ext cx="889000" cy="3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125813</xdr:rowOff>
    </xdr:from>
    <xdr:to>
      <xdr:col>55</xdr:col>
      <xdr:colOff>50800</xdr:colOff>
      <xdr:row>35</xdr:row>
      <xdr:rowOff>55963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148690</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40174</xdr:rowOff>
    </xdr:from>
    <xdr:to>
      <xdr:col>50</xdr:col>
      <xdr:colOff>165100</xdr:colOff>
      <xdr:row>35</xdr:row>
      <xdr:rowOff>141774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158301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148365</xdr:rowOff>
    </xdr:from>
    <xdr:to>
      <xdr:col>46</xdr:col>
      <xdr:colOff>38100</xdr:colOff>
      <xdr:row>36</xdr:row>
      <xdr:rowOff>78515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69642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145221</xdr:rowOff>
    </xdr:from>
    <xdr:to>
      <xdr:col>41</xdr:col>
      <xdr:colOff>101600</xdr:colOff>
      <xdr:row>36</xdr:row>
      <xdr:rowOff>75371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66498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108948</xdr:rowOff>
    </xdr:from>
    <xdr:to>
      <xdr:col>36</xdr:col>
      <xdr:colOff>165100</xdr:colOff>
      <xdr:row>36</xdr:row>
      <xdr:rowOff>39098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55625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8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115427</xdr:rowOff>
    </xdr:from>
    <xdr:to>
      <xdr:col>55</xdr:col>
      <xdr:colOff>0</xdr:colOff>
      <xdr:row>56</xdr:row>
      <xdr:rowOff>40295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373727"/>
          <a:ext cx="838200" cy="26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143632</xdr:rowOff>
    </xdr:from>
    <xdr:to>
      <xdr:col>50</xdr:col>
      <xdr:colOff>114300</xdr:colOff>
      <xdr:row>56</xdr:row>
      <xdr:rowOff>40295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573382"/>
          <a:ext cx="889000" cy="6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143632</xdr:rowOff>
    </xdr:from>
    <xdr:to>
      <xdr:col>45</xdr:col>
      <xdr:colOff>177800</xdr:colOff>
      <xdr:row>56</xdr:row>
      <xdr:rowOff>115336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573382"/>
          <a:ext cx="889000" cy="1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90332</xdr:rowOff>
    </xdr:from>
    <xdr:to>
      <xdr:col>41</xdr:col>
      <xdr:colOff>50800</xdr:colOff>
      <xdr:row>56</xdr:row>
      <xdr:rowOff>115336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91532"/>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64627</xdr:rowOff>
    </xdr:from>
    <xdr:to>
      <xdr:col>55</xdr:col>
      <xdr:colOff>50800</xdr:colOff>
      <xdr:row>54</xdr:row>
      <xdr:rowOff>166227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87504</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17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160945</xdr:rowOff>
    </xdr:from>
    <xdr:to>
      <xdr:col>50</xdr:col>
      <xdr:colOff>165100</xdr:colOff>
      <xdr:row>56</xdr:row>
      <xdr:rowOff>91095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107622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6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92832</xdr:rowOff>
    </xdr:from>
    <xdr:to>
      <xdr:col>46</xdr:col>
      <xdr:colOff>38100</xdr:colOff>
      <xdr:row>56</xdr:row>
      <xdr:rowOff>22982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39509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9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64536</xdr:rowOff>
    </xdr:from>
    <xdr:to>
      <xdr:col>41</xdr:col>
      <xdr:colOff>101600</xdr:colOff>
      <xdr:row>56</xdr:row>
      <xdr:rowOff>166136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157263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39532</xdr:rowOff>
    </xdr:from>
    <xdr:to>
      <xdr:col>36</xdr:col>
      <xdr:colOff>165100</xdr:colOff>
      <xdr:row>56</xdr:row>
      <xdr:rowOff>141132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132259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161722</xdr:rowOff>
    </xdr:from>
    <xdr:to>
      <xdr:col>55</xdr:col>
      <xdr:colOff>0</xdr:colOff>
      <xdr:row>79</xdr:row>
      <xdr:rowOff>16035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534822"/>
          <a:ext cx="8382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30834</xdr:rowOff>
    </xdr:from>
    <xdr:to>
      <xdr:col>50</xdr:col>
      <xdr:colOff>114300</xdr:colOff>
      <xdr:row>79</xdr:row>
      <xdr:rowOff>16035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03934"/>
          <a:ext cx="889000" cy="15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30834</xdr:rowOff>
    </xdr:from>
    <xdr:to>
      <xdr:col>45</xdr:col>
      <xdr:colOff>177800</xdr:colOff>
      <xdr:row>78</xdr:row>
      <xdr:rowOff>168939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03934"/>
          <a:ext cx="889000" cy="1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5490</xdr:rowOff>
    </xdr:from>
    <xdr:to>
      <xdr:col>41</xdr:col>
      <xdr:colOff>50800</xdr:colOff>
      <xdr:row>78</xdr:row>
      <xdr:rowOff>168939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207140"/>
          <a:ext cx="889000" cy="3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66360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110922</xdr:rowOff>
    </xdr:from>
    <xdr:to>
      <xdr:col>55</xdr:col>
      <xdr:colOff>50800</xdr:colOff>
      <xdr:row>79</xdr:row>
      <xdr:rowOff>41072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25849</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136685</xdr:rowOff>
    </xdr:from>
    <xdr:to>
      <xdr:col>50</xdr:col>
      <xdr:colOff>165100</xdr:colOff>
      <xdr:row>79</xdr:row>
      <xdr:rowOff>66835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5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57962</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60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151484</xdr:rowOff>
    </xdr:from>
    <xdr:to>
      <xdr:col>46</xdr:col>
      <xdr:colOff>38100</xdr:colOff>
      <xdr:row>78</xdr:row>
      <xdr:rowOff>81634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72761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118139</xdr:rowOff>
    </xdr:from>
    <xdr:to>
      <xdr:col>41</xdr:col>
      <xdr:colOff>101600</xdr:colOff>
      <xdr:row>79</xdr:row>
      <xdr:rowOff>48289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39416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58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126140</xdr:rowOff>
    </xdr:from>
    <xdr:to>
      <xdr:col>36</xdr:col>
      <xdr:colOff>165100</xdr:colOff>
      <xdr:row>77</xdr:row>
      <xdr:rowOff>56290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1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72816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99558</xdr:rowOff>
    </xdr:from>
    <xdr:to>
      <xdr:col>55</xdr:col>
      <xdr:colOff>0</xdr:colOff>
      <xdr:row>96</xdr:row>
      <xdr:rowOff>22969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044408"/>
          <a:ext cx="838200" cy="4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22969</xdr:rowOff>
    </xdr:from>
    <xdr:to>
      <xdr:col>50</xdr:col>
      <xdr:colOff>114300</xdr:colOff>
      <xdr:row>96</xdr:row>
      <xdr:rowOff>29141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48216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29141</xdr:rowOff>
    </xdr:from>
    <xdr:to>
      <xdr:col>45</xdr:col>
      <xdr:colOff>177800</xdr:colOff>
      <xdr:row>96</xdr:row>
      <xdr:rowOff>110798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488341"/>
          <a:ext cx="889000" cy="8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110798</xdr:rowOff>
    </xdr:from>
    <xdr:to>
      <xdr:col>41</xdr:col>
      <xdr:colOff>50800</xdr:colOff>
      <xdr:row>98</xdr:row>
      <xdr:rowOff>59865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69998"/>
          <a:ext cx="889000" cy="29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48758</xdr:rowOff>
    </xdr:from>
    <xdr:to>
      <xdr:col>55</xdr:col>
      <xdr:colOff>50800</xdr:colOff>
      <xdr:row>93</xdr:row>
      <xdr:rowOff>150358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9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71635</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84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143619</xdr:rowOff>
    </xdr:from>
    <xdr:to>
      <xdr:col>50</xdr:col>
      <xdr:colOff>165100</xdr:colOff>
      <xdr:row>96</xdr:row>
      <xdr:rowOff>73769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90296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149791</xdr:rowOff>
    </xdr:from>
    <xdr:to>
      <xdr:col>46</xdr:col>
      <xdr:colOff>38100</xdr:colOff>
      <xdr:row>96</xdr:row>
      <xdr:rowOff>79941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4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96468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59998</xdr:rowOff>
    </xdr:from>
    <xdr:to>
      <xdr:col>41</xdr:col>
      <xdr:colOff>101600</xdr:colOff>
      <xdr:row>96</xdr:row>
      <xdr:rowOff>161598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9065</xdr:rowOff>
    </xdr:from>
    <xdr:to>
      <xdr:col>36</xdr:col>
      <xdr:colOff>165100</xdr:colOff>
      <xdr:row>98</xdr:row>
      <xdr:rowOff>110665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2001</xdr:rowOff>
    </xdr:from>
    <xdr:to>
      <xdr:col>85</xdr:col>
      <xdr:colOff>127000</xdr:colOff>
      <xdr:row>39</xdr:row>
      <xdr:rowOff>7961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88551"/>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8304</xdr:rowOff>
    </xdr:from>
    <xdr:to>
      <xdr:col>81</xdr:col>
      <xdr:colOff>50800</xdr:colOff>
      <xdr:row>39</xdr:row>
      <xdr:rowOff>2001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23404"/>
          <a:ext cx="889000" cy="16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8304</xdr:rowOff>
    </xdr:from>
    <xdr:to>
      <xdr:col>76</xdr:col>
      <xdr:colOff>114300</xdr:colOff>
      <xdr:row>38</xdr:row>
      <xdr:rowOff>69862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23404"/>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69862</xdr:rowOff>
    </xdr:from>
    <xdr:to>
      <xdr:col>71</xdr:col>
      <xdr:colOff>177800</xdr:colOff>
      <xdr:row>38</xdr:row>
      <xdr:rowOff>168128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84962"/>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100409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128611</xdr:rowOff>
    </xdr:from>
    <xdr:to>
      <xdr:col>85</xdr:col>
      <xdr:colOff>177800</xdr:colOff>
      <xdr:row>39</xdr:row>
      <xdr:rowOff>58761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43538</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122651</xdr:rowOff>
    </xdr:from>
    <xdr:to>
      <xdr:col>81</xdr:col>
      <xdr:colOff>101600</xdr:colOff>
      <xdr:row>39</xdr:row>
      <xdr:rowOff>52801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43928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3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128954</xdr:rowOff>
    </xdr:from>
    <xdr:to>
      <xdr:col>76</xdr:col>
      <xdr:colOff>165100</xdr:colOff>
      <xdr:row>38</xdr:row>
      <xdr:rowOff>59104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75631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19062</xdr:rowOff>
    </xdr:from>
    <xdr:to>
      <xdr:col>72</xdr:col>
      <xdr:colOff>38100</xdr:colOff>
      <xdr:row>38</xdr:row>
      <xdr:rowOff>120662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137190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117328</xdr:rowOff>
    </xdr:from>
    <xdr:to>
      <xdr:col>67</xdr:col>
      <xdr:colOff>101600</xdr:colOff>
      <xdr:row>39</xdr:row>
      <xdr:rowOff>47478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64005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40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67976</xdr:rowOff>
    </xdr:from>
    <xdr:to>
      <xdr:col>85</xdr:col>
      <xdr:colOff>127000</xdr:colOff>
      <xdr:row>77</xdr:row>
      <xdr:rowOff>90168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69626"/>
          <a:ext cx="8382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31579</xdr:rowOff>
    </xdr:from>
    <xdr:to>
      <xdr:col>81</xdr:col>
      <xdr:colOff>50800</xdr:colOff>
      <xdr:row>77</xdr:row>
      <xdr:rowOff>67976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33229"/>
          <a:ext cx="889000" cy="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1887</xdr:rowOff>
    </xdr:from>
    <xdr:to>
      <xdr:col>76</xdr:col>
      <xdr:colOff>114300</xdr:colOff>
      <xdr:row>77</xdr:row>
      <xdr:rowOff>31579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03537"/>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1887</xdr:rowOff>
    </xdr:from>
    <xdr:to>
      <xdr:col>71</xdr:col>
      <xdr:colOff>177800</xdr:colOff>
      <xdr:row>77</xdr:row>
      <xdr:rowOff>54294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03537"/>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96372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39368</xdr:rowOff>
    </xdr:from>
    <xdr:to>
      <xdr:col>85</xdr:col>
      <xdr:colOff>177800</xdr:colOff>
      <xdr:row>77</xdr:row>
      <xdr:rowOff>140968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62245</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9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17176</xdr:rowOff>
    </xdr:from>
    <xdr:to>
      <xdr:col>81</xdr:col>
      <xdr:colOff>101600</xdr:colOff>
      <xdr:row>77</xdr:row>
      <xdr:rowOff>118776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135303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9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152229</xdr:rowOff>
    </xdr:from>
    <xdr:to>
      <xdr:col>76</xdr:col>
      <xdr:colOff>165100</xdr:colOff>
      <xdr:row>77</xdr:row>
      <xdr:rowOff>82379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98906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5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122537</xdr:rowOff>
    </xdr:from>
    <xdr:to>
      <xdr:col>72</xdr:col>
      <xdr:colOff>38100</xdr:colOff>
      <xdr:row>77</xdr:row>
      <xdr:rowOff>52687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69214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2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3494</xdr:rowOff>
    </xdr:from>
    <xdr:to>
      <xdr:col>67</xdr:col>
      <xdr:colOff>101600</xdr:colOff>
      <xdr:row>77</xdr:row>
      <xdr:rowOff>105094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121621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51122</xdr:rowOff>
    </xdr:from>
    <xdr:to>
      <xdr:col>85</xdr:col>
      <xdr:colOff>127000</xdr:colOff>
      <xdr:row>98</xdr:row>
      <xdr:rowOff>66594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3222"/>
          <a:ext cx="8382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151944</xdr:rowOff>
    </xdr:from>
    <xdr:to>
      <xdr:col>81</xdr:col>
      <xdr:colOff>50800</xdr:colOff>
      <xdr:row>98</xdr:row>
      <xdr:rowOff>66594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82594"/>
          <a:ext cx="889000" cy="8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151944</xdr:rowOff>
    </xdr:from>
    <xdr:to>
      <xdr:col>76</xdr:col>
      <xdr:colOff>114300</xdr:colOff>
      <xdr:row>98</xdr:row>
      <xdr:rowOff>118532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82594"/>
          <a:ext cx="889000" cy="1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31724</xdr:rowOff>
    </xdr:from>
    <xdr:to>
      <xdr:col>71</xdr:col>
      <xdr:colOff>177800</xdr:colOff>
      <xdr:row>98</xdr:row>
      <xdr:rowOff>118532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33824"/>
          <a:ext cx="889000" cy="8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322</xdr:rowOff>
    </xdr:from>
    <xdr:to>
      <xdr:col>85</xdr:col>
      <xdr:colOff>177800</xdr:colOff>
      <xdr:row>98</xdr:row>
      <xdr:rowOff>101922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15794</xdr:rowOff>
    </xdr:from>
    <xdr:to>
      <xdr:col>81</xdr:col>
      <xdr:colOff>101600</xdr:colOff>
      <xdr:row>98</xdr:row>
      <xdr:rowOff>117394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108521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101144</xdr:rowOff>
    </xdr:from>
    <xdr:to>
      <xdr:col>76</xdr:col>
      <xdr:colOff>165100</xdr:colOff>
      <xdr:row>98</xdr:row>
      <xdr:rowOff>31294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47821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67732</xdr:rowOff>
    </xdr:from>
    <xdr:to>
      <xdr:col>72</xdr:col>
      <xdr:colOff>38100</xdr:colOff>
      <xdr:row>98</xdr:row>
      <xdr:rowOff>169332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160459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6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152374</xdr:rowOff>
    </xdr:from>
    <xdr:to>
      <xdr:col>67</xdr:col>
      <xdr:colOff>101600</xdr:colOff>
      <xdr:row>98</xdr:row>
      <xdr:rowOff>82524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99051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137231</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2331"/>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137231</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5233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117023</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32123"/>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86431</xdr:rowOff>
    </xdr:from>
    <xdr:to>
      <xdr:col>112</xdr:col>
      <xdr:colOff>38100</xdr:colOff>
      <xdr:row>39</xdr:row>
      <xdr:rowOff>16581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7708</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66223</xdr:rowOff>
    </xdr:from>
    <xdr:to>
      <xdr:col>98</xdr:col>
      <xdr:colOff>38100</xdr:colOff>
      <xdr:row>38</xdr:row>
      <xdr:rowOff>167823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158950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7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44765</xdr:rowOff>
    </xdr:from>
    <xdr:to>
      <xdr:col>116</xdr:col>
      <xdr:colOff>63500</xdr:colOff>
      <xdr:row>59</xdr:row>
      <xdr:rowOff>81179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60315"/>
          <a:ext cx="838200" cy="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81179</xdr:rowOff>
    </xdr:from>
    <xdr:to>
      <xdr:col>111</xdr:col>
      <xdr:colOff>177800</xdr:colOff>
      <xdr:row>59</xdr:row>
      <xdr:rowOff>81538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96729"/>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22037</xdr:rowOff>
    </xdr:from>
    <xdr:to>
      <xdr:col>107</xdr:col>
      <xdr:colOff>50800</xdr:colOff>
      <xdr:row>59</xdr:row>
      <xdr:rowOff>81538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37587"/>
          <a:ext cx="8890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22037</xdr:rowOff>
    </xdr:from>
    <xdr:to>
      <xdr:col>102</xdr:col>
      <xdr:colOff>114300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37587"/>
          <a:ext cx="889000" cy="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18694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165415</xdr:rowOff>
    </xdr:from>
    <xdr:to>
      <xdr:col>116</xdr:col>
      <xdr:colOff>114300</xdr:colOff>
      <xdr:row>59</xdr:row>
      <xdr:rowOff>95565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80342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30379</xdr:rowOff>
    </xdr:from>
    <xdr:to>
      <xdr:col>112</xdr:col>
      <xdr:colOff>38100</xdr:colOff>
      <xdr:row>59</xdr:row>
      <xdr:rowOff>131979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123106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38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30738</xdr:rowOff>
    </xdr:from>
    <xdr:to>
      <xdr:col>107</xdr:col>
      <xdr:colOff>101600</xdr:colOff>
      <xdr:row>59</xdr:row>
      <xdr:rowOff>132338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123465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39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142687</xdr:rowOff>
    </xdr:from>
    <xdr:to>
      <xdr:col>102</xdr:col>
      <xdr:colOff>165100</xdr:colOff>
      <xdr:row>59</xdr:row>
      <xdr:rowOff>72837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63964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7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28046</xdr:rowOff>
    </xdr:from>
    <xdr:to>
      <xdr:col>116</xdr:col>
      <xdr:colOff>63500</xdr:colOff>
      <xdr:row>75</xdr:row>
      <xdr:rowOff>43982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886796"/>
          <a:ext cx="8382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17775</xdr:rowOff>
    </xdr:from>
    <xdr:to>
      <xdr:col>111</xdr:col>
      <xdr:colOff>177800</xdr:colOff>
      <xdr:row>75</xdr:row>
      <xdr:rowOff>28046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533625"/>
          <a:ext cx="889000" cy="35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17775</xdr:rowOff>
    </xdr:from>
    <xdr:to>
      <xdr:col>107</xdr:col>
      <xdr:colOff>50800</xdr:colOff>
      <xdr:row>73</xdr:row>
      <xdr:rowOff>19048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33625"/>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19048</xdr:rowOff>
    </xdr:from>
    <xdr:to>
      <xdr:col>102</xdr:col>
      <xdr:colOff>114300</xdr:colOff>
      <xdr:row>73</xdr:row>
      <xdr:rowOff>22527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34898"/>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164632</xdr:rowOff>
    </xdr:from>
    <xdr:to>
      <xdr:col>116</xdr:col>
      <xdr:colOff>114300</xdr:colOff>
      <xdr:row>75</xdr:row>
      <xdr:rowOff>94782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16059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0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148696</xdr:rowOff>
    </xdr:from>
    <xdr:to>
      <xdr:col>112</xdr:col>
      <xdr:colOff>38100</xdr:colOff>
      <xdr:row>75</xdr:row>
      <xdr:rowOff>78846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95373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1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138425</xdr:rowOff>
    </xdr:from>
    <xdr:to>
      <xdr:col>107</xdr:col>
      <xdr:colOff>101600</xdr:colOff>
      <xdr:row>73</xdr:row>
      <xdr:rowOff>68575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85102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139698</xdr:rowOff>
    </xdr:from>
    <xdr:to>
      <xdr:col>102</xdr:col>
      <xdr:colOff>165100</xdr:colOff>
      <xdr:row>73</xdr:row>
      <xdr:rowOff>69848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4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86375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2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143177</xdr:rowOff>
    </xdr:from>
    <xdr:to>
      <xdr:col>98</xdr:col>
      <xdr:colOff>38100</xdr:colOff>
      <xdr:row>73</xdr:row>
      <xdr:rowOff>73327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89854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6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年の合併以降、定員適正化計画に基づき人員削減に取組んだ結果、住民一人当たりの人件費は</a:t>
          </a:r>
          <a:r>
            <a:rPr kumimoji="1" lang="en-US" altLang="ja-JP" sz="1300">
              <a:latin typeface="ＭＳ Ｐゴシック" panose="020B0600070205080204" pitchFamily="50" charset="-128"/>
              <a:ea typeface="ＭＳ Ｐゴシック" panose="020B0600070205080204" pitchFamily="50" charset="-128"/>
            </a:rPr>
            <a:t>91,090</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93,541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の増となっている。これは、一部事務組合負担金やふるさと応援寄附報償金の増が主な要因であるが、引き続き、政策評価制度における点検・評価の実施により補助金等の見直しを行うとともに、明確な基準設定を行うなど、経費の縮減に努め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155,309</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60.5</a:t>
          </a:r>
          <a:r>
            <a:rPr kumimoji="1" lang="ja-JP" altLang="en-US" sz="1300">
              <a:latin typeface="ＭＳ Ｐゴシック" panose="020B0600070205080204" pitchFamily="50" charset="-128"/>
              <a:ea typeface="ＭＳ Ｐゴシック" panose="020B0600070205080204" pitchFamily="50" charset="-128"/>
            </a:rPr>
            <a:t>％の増となっている。これは、し尿処理施設整備事業や有家小学校校舎建設事業などの大型事業によるものであるが、令和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年度以降も自転車歩行者専用道路整備事業などの大型事業を控えていることから、今後、更に事業の取捨選択を徹底していくことで、事業費の減少を目指すこととしている。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107,667</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％の減となっている。これは、後年度の財政負担軽減のため、繰上償還を実施してきた効果であり、引き続き令和４年度まで計画的に繰上償還を実施し、財政基盤の強化及び健全化に取組むこととしている。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長崎県南島原市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45,262
44,907
170.11
35,665,619
33,745,617
1,591,883
17,151,027
21,365,338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147701</xdr:rowOff>
    </xdr:from>
    <xdr:to>
      <xdr:col>24</xdr:col>
      <xdr:colOff>63500</xdr:colOff>
      <xdr:row>36</xdr:row>
      <xdr:rowOff>164274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9901"/>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81597</xdr:rowOff>
    </xdr:from>
    <xdr:to>
      <xdr:col>19</xdr:col>
      <xdr:colOff>177800</xdr:colOff>
      <xdr:row>36</xdr:row>
      <xdr:rowOff>164274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53797"/>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152464</xdr:rowOff>
    </xdr:from>
    <xdr:to>
      <xdr:col>15</xdr:col>
      <xdr:colOff>50800</xdr:colOff>
      <xdr:row>36</xdr:row>
      <xdr:rowOff>81597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321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152464</xdr:rowOff>
    </xdr:from>
    <xdr:to>
      <xdr:col>10</xdr:col>
      <xdr:colOff>114300</xdr:colOff>
      <xdr:row>36</xdr:row>
      <xdr:rowOff>48641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3214"/>
          <a:ext cx="8890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96901</xdr:rowOff>
    </xdr:from>
    <xdr:to>
      <xdr:col>24</xdr:col>
      <xdr:colOff>114300</xdr:colOff>
      <xdr:row>37</xdr:row>
      <xdr:rowOff>27051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75328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113474</xdr:rowOff>
    </xdr:from>
    <xdr:to>
      <xdr:col>20</xdr:col>
      <xdr:colOff>38100</xdr:colOff>
      <xdr:row>37</xdr:row>
      <xdr:rowOff>43624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34751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30797</xdr:rowOff>
    </xdr:from>
    <xdr:to>
      <xdr:col>15</xdr:col>
      <xdr:colOff>101600</xdr:colOff>
      <xdr:row>36</xdr:row>
      <xdr:rowOff>132397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123524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101664</xdr:rowOff>
    </xdr:from>
    <xdr:to>
      <xdr:col>10</xdr:col>
      <xdr:colOff>165100</xdr:colOff>
      <xdr:row>36</xdr:row>
      <xdr:rowOff>31814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22941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169291</xdr:rowOff>
    </xdr:from>
    <xdr:to>
      <xdr:col>6</xdr:col>
      <xdr:colOff>38100</xdr:colOff>
      <xdr:row>36</xdr:row>
      <xdr:rowOff>99441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90568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108692</xdr:rowOff>
    </xdr:from>
    <xdr:to>
      <xdr:col>24</xdr:col>
      <xdr:colOff>63500</xdr:colOff>
      <xdr:row>58</xdr:row>
      <xdr:rowOff>25753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1342"/>
          <a:ext cx="838200" cy="8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115090</xdr:rowOff>
    </xdr:from>
    <xdr:to>
      <xdr:col>19</xdr:col>
      <xdr:colOff>177800</xdr:colOff>
      <xdr:row>58</xdr:row>
      <xdr:rowOff>25753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87740"/>
          <a:ext cx="889000" cy="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115090</xdr:rowOff>
    </xdr:from>
    <xdr:to>
      <xdr:col>15</xdr:col>
      <xdr:colOff>50800</xdr:colOff>
      <xdr:row>58</xdr:row>
      <xdr:rowOff>47127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87740"/>
          <a:ext cx="889000" cy="1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165467</xdr:rowOff>
    </xdr:from>
    <xdr:to>
      <xdr:col>10</xdr:col>
      <xdr:colOff>114300</xdr:colOff>
      <xdr:row>58</xdr:row>
      <xdr:rowOff>47127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8117"/>
          <a:ext cx="8890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57892</xdr:rowOff>
    </xdr:from>
    <xdr:to>
      <xdr:col>24</xdr:col>
      <xdr:colOff>114300</xdr:colOff>
      <xdr:row>57</xdr:row>
      <xdr:rowOff>159492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80769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146403</xdr:rowOff>
    </xdr:from>
    <xdr:to>
      <xdr:col>20</xdr:col>
      <xdr:colOff>38100</xdr:colOff>
      <xdr:row>58</xdr:row>
      <xdr:rowOff>76553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67680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64290</xdr:rowOff>
    </xdr:from>
    <xdr:to>
      <xdr:col>15</xdr:col>
      <xdr:colOff>101600</xdr:colOff>
      <xdr:row>57</xdr:row>
      <xdr:rowOff>165890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10967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167777</xdr:rowOff>
    </xdr:from>
    <xdr:to>
      <xdr:col>10</xdr:col>
      <xdr:colOff>165100</xdr:colOff>
      <xdr:row>58</xdr:row>
      <xdr:rowOff>97927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89054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114667</xdr:rowOff>
    </xdr:from>
    <xdr:to>
      <xdr:col>6</xdr:col>
      <xdr:colOff>38100</xdr:colOff>
      <xdr:row>58</xdr:row>
      <xdr:rowOff>44817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35944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8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164846</xdr:rowOff>
    </xdr:from>
    <xdr:to>
      <xdr:col>24</xdr:col>
      <xdr:colOff>63500</xdr:colOff>
      <xdr:row>74</xdr:row>
      <xdr:rowOff>54844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80696"/>
          <a:ext cx="8382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10876</xdr:rowOff>
    </xdr:from>
    <xdr:to>
      <xdr:col>19</xdr:col>
      <xdr:colOff>177800</xdr:colOff>
      <xdr:row>74</xdr:row>
      <xdr:rowOff>54844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98176"/>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10876</xdr:rowOff>
    </xdr:from>
    <xdr:to>
      <xdr:col>15</xdr:col>
      <xdr:colOff>50800</xdr:colOff>
      <xdr:row>74</xdr:row>
      <xdr:rowOff>83289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98176"/>
          <a:ext cx="889000" cy="7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83289</xdr:rowOff>
    </xdr:from>
    <xdr:to>
      <xdr:col>10</xdr:col>
      <xdr:colOff>114300</xdr:colOff>
      <xdr:row>74</xdr:row>
      <xdr:rowOff>130282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70589"/>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114046</xdr:rowOff>
    </xdr:from>
    <xdr:to>
      <xdr:col>24</xdr:col>
      <xdr:colOff>114300</xdr:colOff>
      <xdr:row>74</xdr:row>
      <xdr:rowOff>44196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136923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8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4044</xdr:rowOff>
    </xdr:from>
    <xdr:to>
      <xdr:col>20</xdr:col>
      <xdr:colOff>38100</xdr:colOff>
      <xdr:row>74</xdr:row>
      <xdr:rowOff>105644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122171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6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131526</xdr:rowOff>
    </xdr:from>
    <xdr:to>
      <xdr:col>15</xdr:col>
      <xdr:colOff>101600</xdr:colOff>
      <xdr:row>74</xdr:row>
      <xdr:rowOff>61676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78203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2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32489</xdr:rowOff>
    </xdr:from>
    <xdr:to>
      <xdr:col>10</xdr:col>
      <xdr:colOff>165100</xdr:colOff>
      <xdr:row>74</xdr:row>
      <xdr:rowOff>134089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150616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9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79482</xdr:rowOff>
    </xdr:from>
    <xdr:to>
      <xdr:col>6</xdr:col>
      <xdr:colOff>38100</xdr:colOff>
      <xdr:row>75</xdr:row>
      <xdr:rowOff>9632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26159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4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32829</xdr:rowOff>
    </xdr:from>
    <xdr:to>
      <xdr:col>24</xdr:col>
      <xdr:colOff>63500</xdr:colOff>
      <xdr:row>96</xdr:row>
      <xdr:rowOff>93551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20579"/>
          <a:ext cx="838200" cy="23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67681</xdr:rowOff>
    </xdr:from>
    <xdr:to>
      <xdr:col>19</xdr:col>
      <xdr:colOff>177800</xdr:colOff>
      <xdr:row>96</xdr:row>
      <xdr:rowOff>93551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526881"/>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67681</xdr:rowOff>
    </xdr:from>
    <xdr:to>
      <xdr:col>15</xdr:col>
      <xdr:colOff>50800</xdr:colOff>
      <xdr:row>96</xdr:row>
      <xdr:rowOff>83531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52688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76939</xdr:rowOff>
    </xdr:from>
    <xdr:to>
      <xdr:col>10</xdr:col>
      <xdr:colOff>114300</xdr:colOff>
      <xdr:row>96</xdr:row>
      <xdr:rowOff>83531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36139"/>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58011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153479</xdr:rowOff>
    </xdr:from>
    <xdr:to>
      <xdr:col>24</xdr:col>
      <xdr:colOff>114300</xdr:colOff>
      <xdr:row>95</xdr:row>
      <xdr:rowOff>83629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4906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42751</xdr:rowOff>
    </xdr:from>
    <xdr:to>
      <xdr:col>20</xdr:col>
      <xdr:colOff>38100</xdr:colOff>
      <xdr:row>96</xdr:row>
      <xdr:rowOff>144351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160878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16881</xdr:rowOff>
    </xdr:from>
    <xdr:to>
      <xdr:col>15</xdr:col>
      <xdr:colOff>101600</xdr:colOff>
      <xdr:row>96</xdr:row>
      <xdr:rowOff>118481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135008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5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32731</xdr:rowOff>
    </xdr:from>
    <xdr:to>
      <xdr:col>10</xdr:col>
      <xdr:colOff>165100</xdr:colOff>
      <xdr:row>96</xdr:row>
      <xdr:rowOff>134331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150858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26139</xdr:rowOff>
    </xdr:from>
    <xdr:to>
      <xdr:col>6</xdr:col>
      <xdr:colOff>38100</xdr:colOff>
      <xdr:row>96</xdr:row>
      <xdr:rowOff>127739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144266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156682</xdr:rowOff>
    </xdr:from>
    <xdr:to>
      <xdr:col>55</xdr:col>
      <xdr:colOff>0</xdr:colOff>
      <xdr:row>39</xdr:row>
      <xdr:rowOff>96593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71782"/>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3846</xdr:rowOff>
    </xdr:from>
    <xdr:to>
      <xdr:col>50</xdr:col>
      <xdr:colOff>114300</xdr:colOff>
      <xdr:row>38</xdr:row>
      <xdr:rowOff>156682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347496"/>
          <a:ext cx="889000" cy="3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154722</xdr:rowOff>
    </xdr:from>
    <xdr:to>
      <xdr:col>45</xdr:col>
      <xdr:colOff>177800</xdr:colOff>
      <xdr:row>37</xdr:row>
      <xdr:rowOff>3846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3269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154722</xdr:rowOff>
    </xdr:from>
    <xdr:to>
      <xdr:col>41</xdr:col>
      <xdr:colOff>50800</xdr:colOff>
      <xdr:row>37</xdr:row>
      <xdr:rowOff>154722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326922"/>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45793</xdr:rowOff>
    </xdr:from>
    <xdr:to>
      <xdr:col>55</xdr:col>
      <xdr:colOff>50800</xdr:colOff>
      <xdr:row>39</xdr:row>
      <xdr:rowOff>147393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132170</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7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105882</xdr:rowOff>
    </xdr:from>
    <xdr:to>
      <xdr:col>50</xdr:col>
      <xdr:colOff>165100</xdr:colOff>
      <xdr:row>39</xdr:row>
      <xdr:rowOff>36032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27159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124496</xdr:rowOff>
    </xdr:from>
    <xdr:to>
      <xdr:col>46</xdr:col>
      <xdr:colOff>38100</xdr:colOff>
      <xdr:row>37</xdr:row>
      <xdr:rowOff>54646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2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71173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07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103922</xdr:rowOff>
    </xdr:from>
    <xdr:to>
      <xdr:col>41</xdr:col>
      <xdr:colOff>101600</xdr:colOff>
      <xdr:row>37</xdr:row>
      <xdr:rowOff>34072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50599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60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103922</xdr:rowOff>
    </xdr:from>
    <xdr:to>
      <xdr:col>36</xdr:col>
      <xdr:colOff>165100</xdr:colOff>
      <xdr:row>38</xdr:row>
      <xdr:rowOff>34072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4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25199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540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118021</xdr:rowOff>
    </xdr:from>
    <xdr:to>
      <xdr:col>55</xdr:col>
      <xdr:colOff>0</xdr:colOff>
      <xdr:row>56</xdr:row>
      <xdr:rowOff>133223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719221"/>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118021</xdr:rowOff>
    </xdr:from>
    <xdr:to>
      <xdr:col>50</xdr:col>
      <xdr:colOff>114300</xdr:colOff>
      <xdr:row>56</xdr:row>
      <xdr:rowOff>144526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719221"/>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144526</xdr:rowOff>
    </xdr:from>
    <xdr:to>
      <xdr:col>45</xdr:col>
      <xdr:colOff>177800</xdr:colOff>
      <xdr:row>57</xdr:row>
      <xdr:rowOff>3251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74572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3251</xdr:rowOff>
    </xdr:from>
    <xdr:to>
      <xdr:col>41</xdr:col>
      <xdr:colOff>50800</xdr:colOff>
      <xdr:row>57</xdr:row>
      <xdr:rowOff>10630</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775901"/>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82423</xdr:rowOff>
    </xdr:from>
    <xdr:to>
      <xdr:col>55</xdr:col>
      <xdr:colOff>50800</xdr:colOff>
      <xdr:row>57</xdr:row>
      <xdr:rowOff>12573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6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60850</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67221</xdr:rowOff>
    </xdr:from>
    <xdr:to>
      <xdr:col>50</xdr:col>
      <xdr:colOff>165100</xdr:colOff>
      <xdr:row>56</xdr:row>
      <xdr:rowOff>168821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159948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7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93726</xdr:rowOff>
    </xdr:from>
    <xdr:to>
      <xdr:col>46</xdr:col>
      <xdr:colOff>38100</xdr:colOff>
      <xdr:row>57</xdr:row>
      <xdr:rowOff>23876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6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15003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7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123901</xdr:rowOff>
    </xdr:from>
    <xdr:to>
      <xdr:col>41</xdr:col>
      <xdr:colOff>101600</xdr:colOff>
      <xdr:row>57</xdr:row>
      <xdr:rowOff>54051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45178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131280</xdr:rowOff>
    </xdr:from>
    <xdr:to>
      <xdr:col>36</xdr:col>
      <xdr:colOff>165100</xdr:colOff>
      <xdr:row>57</xdr:row>
      <xdr:rowOff>61430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52557</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104259</xdr:rowOff>
    </xdr:from>
    <xdr:to>
      <xdr:col>55</xdr:col>
      <xdr:colOff>0</xdr:colOff>
      <xdr:row>78</xdr:row>
      <xdr:rowOff>136858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77359"/>
          <a:ext cx="8382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136858</xdr:rowOff>
    </xdr:from>
    <xdr:to>
      <xdr:col>50</xdr:col>
      <xdr:colOff>114300</xdr:colOff>
      <xdr:row>78</xdr:row>
      <xdr:rowOff>152502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09958"/>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143663</xdr:rowOff>
    </xdr:from>
    <xdr:to>
      <xdr:col>45</xdr:col>
      <xdr:colOff>177800</xdr:colOff>
      <xdr:row>78</xdr:row>
      <xdr:rowOff>152502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1676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128774</xdr:rowOff>
    </xdr:from>
    <xdr:to>
      <xdr:col>41</xdr:col>
      <xdr:colOff>50800</xdr:colOff>
      <xdr:row>78</xdr:row>
      <xdr:rowOff>143663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01874"/>
          <a:ext cx="8890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161786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53459</xdr:rowOff>
    </xdr:from>
    <xdr:to>
      <xdr:col>55</xdr:col>
      <xdr:colOff>50800</xdr:colOff>
      <xdr:row>78</xdr:row>
      <xdr:rowOff>155059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86058</xdr:rowOff>
    </xdr:from>
    <xdr:to>
      <xdr:col>50</xdr:col>
      <xdr:colOff>165100</xdr:colOff>
      <xdr:row>79</xdr:row>
      <xdr:rowOff>16208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7335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101702</xdr:rowOff>
    </xdr:from>
    <xdr:to>
      <xdr:col>46</xdr:col>
      <xdr:colOff>38100</xdr:colOff>
      <xdr:row>79</xdr:row>
      <xdr:rowOff>31852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22979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92863</xdr:rowOff>
    </xdr:from>
    <xdr:to>
      <xdr:col>41</xdr:col>
      <xdr:colOff>101600</xdr:colOff>
      <xdr:row>79</xdr:row>
      <xdr:rowOff>23013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14140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5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77974</xdr:rowOff>
    </xdr:from>
    <xdr:to>
      <xdr:col>36</xdr:col>
      <xdr:colOff>165100</xdr:colOff>
      <xdr:row>79</xdr:row>
      <xdr:rowOff>8124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170701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110782</xdr:rowOff>
    </xdr:from>
    <xdr:to>
      <xdr:col>55</xdr:col>
      <xdr:colOff>0</xdr:colOff>
      <xdr:row>96</xdr:row>
      <xdr:rowOff>126585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569982"/>
          <a:ext cx="8382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110782</xdr:rowOff>
    </xdr:from>
    <xdr:to>
      <xdr:col>50</xdr:col>
      <xdr:colOff>114300</xdr:colOff>
      <xdr:row>96</xdr:row>
      <xdr:rowOff>124346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569982"/>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116887</xdr:rowOff>
    </xdr:from>
    <xdr:to>
      <xdr:col>45</xdr:col>
      <xdr:colOff>177800</xdr:colOff>
      <xdr:row>96</xdr:row>
      <xdr:rowOff>124346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576087"/>
          <a:ext cx="889000" cy="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86694</xdr:rowOff>
    </xdr:from>
    <xdr:to>
      <xdr:col>41</xdr:col>
      <xdr:colOff>50800</xdr:colOff>
      <xdr:row>96</xdr:row>
      <xdr:rowOff>116887</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545894"/>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165177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75785</xdr:rowOff>
    </xdr:from>
    <xdr:to>
      <xdr:col>55</xdr:col>
      <xdr:colOff>50800</xdr:colOff>
      <xdr:row>97</xdr:row>
      <xdr:rowOff>5935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98662</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38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59982</xdr:rowOff>
    </xdr:from>
    <xdr:to>
      <xdr:col>50</xdr:col>
      <xdr:colOff>165100</xdr:colOff>
      <xdr:row>96</xdr:row>
      <xdr:rowOff>161582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6659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73546</xdr:rowOff>
    </xdr:from>
    <xdr:to>
      <xdr:col>46</xdr:col>
      <xdr:colOff>38100</xdr:colOff>
      <xdr:row>97</xdr:row>
      <xdr:rowOff>3696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166273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66087</xdr:rowOff>
    </xdr:from>
    <xdr:to>
      <xdr:col>41</xdr:col>
      <xdr:colOff>101600</xdr:colOff>
      <xdr:row>96</xdr:row>
      <xdr:rowOff>167687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12764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30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35894</xdr:rowOff>
    </xdr:from>
    <xdr:to>
      <xdr:col>36</xdr:col>
      <xdr:colOff>165100</xdr:colOff>
      <xdr:row>96</xdr:row>
      <xdr:rowOff>137494</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4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154021</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2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136976</xdr:rowOff>
    </xdr:from>
    <xdr:to>
      <xdr:col>85</xdr:col>
      <xdr:colOff>127000</xdr:colOff>
      <xdr:row>36</xdr:row>
      <xdr:rowOff>137033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30917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3283</xdr:rowOff>
    </xdr:from>
    <xdr:to>
      <xdr:col>81</xdr:col>
      <xdr:colOff>50800</xdr:colOff>
      <xdr:row>36</xdr:row>
      <xdr:rowOff>136976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175483"/>
          <a:ext cx="889000" cy="1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3283</xdr:rowOff>
    </xdr:from>
    <xdr:to>
      <xdr:col>76</xdr:col>
      <xdr:colOff>114300</xdr:colOff>
      <xdr:row>37</xdr:row>
      <xdr:rowOff>8103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175483"/>
          <a:ext cx="889000" cy="17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99028</xdr:rowOff>
    </xdr:from>
    <xdr:to>
      <xdr:col>71</xdr:col>
      <xdr:colOff>177800</xdr:colOff>
      <xdr:row>37</xdr:row>
      <xdr:rowOff>8103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71228"/>
          <a:ext cx="889000" cy="8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145299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86233</xdr:rowOff>
    </xdr:from>
    <xdr:to>
      <xdr:col>85</xdr:col>
      <xdr:colOff>177800</xdr:colOff>
      <xdr:row>37</xdr:row>
      <xdr:rowOff>16383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64660</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3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86176</xdr:rowOff>
    </xdr:from>
    <xdr:to>
      <xdr:col>81</xdr:col>
      <xdr:colOff>101600</xdr:colOff>
      <xdr:row>37</xdr:row>
      <xdr:rowOff>16326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5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7453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123933</xdr:rowOff>
    </xdr:from>
    <xdr:to>
      <xdr:col>76</xdr:col>
      <xdr:colOff>165100</xdr:colOff>
      <xdr:row>36</xdr:row>
      <xdr:rowOff>54083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1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70610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89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128753</xdr:rowOff>
    </xdr:from>
    <xdr:to>
      <xdr:col>72</xdr:col>
      <xdr:colOff>38100</xdr:colOff>
      <xdr:row>37</xdr:row>
      <xdr:rowOff>58903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50030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48228</xdr:rowOff>
    </xdr:from>
    <xdr:to>
      <xdr:col>67</xdr:col>
      <xdr:colOff>101600</xdr:colOff>
      <xdr:row>36</xdr:row>
      <xdr:rowOff>149828</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166355</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9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154422</xdr:rowOff>
    </xdr:from>
    <xdr:to>
      <xdr:col>85</xdr:col>
      <xdr:colOff>127000</xdr:colOff>
      <xdr:row>55</xdr:row>
      <xdr:rowOff>171079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412722"/>
          <a:ext cx="838200" cy="18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171079</xdr:rowOff>
    </xdr:from>
    <xdr:to>
      <xdr:col>81</xdr:col>
      <xdr:colOff>50800</xdr:colOff>
      <xdr:row>56</xdr:row>
      <xdr:rowOff>40282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600829"/>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40282</xdr:rowOff>
    </xdr:from>
    <xdr:to>
      <xdr:col>76</xdr:col>
      <xdr:colOff>114300</xdr:colOff>
      <xdr:row>56</xdr:row>
      <xdr:rowOff>143144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41482"/>
          <a:ext cx="889000" cy="10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114112</xdr:rowOff>
    </xdr:from>
    <xdr:to>
      <xdr:col>71</xdr:col>
      <xdr:colOff>177800</xdr:colOff>
      <xdr:row>56</xdr:row>
      <xdr:rowOff>143144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1531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103622</xdr:rowOff>
    </xdr:from>
    <xdr:to>
      <xdr:col>85</xdr:col>
      <xdr:colOff>177800</xdr:colOff>
      <xdr:row>55</xdr:row>
      <xdr:rowOff>33772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126499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21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120279</xdr:rowOff>
    </xdr:from>
    <xdr:to>
      <xdr:col>81</xdr:col>
      <xdr:colOff>101600</xdr:colOff>
      <xdr:row>56</xdr:row>
      <xdr:rowOff>50429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66956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160932</xdr:rowOff>
    </xdr:from>
    <xdr:to>
      <xdr:col>76</xdr:col>
      <xdr:colOff>165100</xdr:colOff>
      <xdr:row>56</xdr:row>
      <xdr:rowOff>91082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5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107609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92344</xdr:rowOff>
    </xdr:from>
    <xdr:to>
      <xdr:col>72</xdr:col>
      <xdr:colOff>38100</xdr:colOff>
      <xdr:row>57</xdr:row>
      <xdr:rowOff>22494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13621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7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63312</xdr:rowOff>
    </xdr:from>
    <xdr:to>
      <xdr:col>67</xdr:col>
      <xdr:colOff>101600</xdr:colOff>
      <xdr:row>56</xdr:row>
      <xdr:rowOff>164912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156039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2001</xdr:rowOff>
    </xdr:from>
    <xdr:to>
      <xdr:col>85</xdr:col>
      <xdr:colOff>127000</xdr:colOff>
      <xdr:row>79</xdr:row>
      <xdr:rowOff>7961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46551"/>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8303</xdr:rowOff>
    </xdr:from>
    <xdr:to>
      <xdr:col>81</xdr:col>
      <xdr:colOff>50800</xdr:colOff>
      <xdr:row>79</xdr:row>
      <xdr:rowOff>2001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381403"/>
          <a:ext cx="889000" cy="16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8303</xdr:rowOff>
    </xdr:from>
    <xdr:to>
      <xdr:col>76</xdr:col>
      <xdr:colOff>114300</xdr:colOff>
      <xdr:row>78</xdr:row>
      <xdr:rowOff>69847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381403"/>
          <a:ext cx="8890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69847</xdr:rowOff>
    </xdr:from>
    <xdr:to>
      <xdr:col>71</xdr:col>
      <xdr:colOff>177800</xdr:colOff>
      <xdr:row>78</xdr:row>
      <xdr:rowOff>168128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442947"/>
          <a:ext cx="889000" cy="9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100409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4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128611</xdr:rowOff>
    </xdr:from>
    <xdr:to>
      <xdr:col>85</xdr:col>
      <xdr:colOff>177800</xdr:colOff>
      <xdr:row>79</xdr:row>
      <xdr:rowOff>58761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43538</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1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122651</xdr:rowOff>
    </xdr:from>
    <xdr:to>
      <xdr:col>81</xdr:col>
      <xdr:colOff>101600</xdr:colOff>
      <xdr:row>79</xdr:row>
      <xdr:rowOff>52801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43928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128953</xdr:rowOff>
    </xdr:from>
    <xdr:to>
      <xdr:col>76</xdr:col>
      <xdr:colOff>165100</xdr:colOff>
      <xdr:row>78</xdr:row>
      <xdr:rowOff>59103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3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75630</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25111" y="1310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19047</xdr:rowOff>
    </xdr:from>
    <xdr:to>
      <xdr:col>72</xdr:col>
      <xdr:colOff>38100</xdr:colOff>
      <xdr:row>78</xdr:row>
      <xdr:rowOff>120647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3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137174</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36111" y="131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117328</xdr:rowOff>
    </xdr:from>
    <xdr:to>
      <xdr:col>67</xdr:col>
      <xdr:colOff>101600</xdr:colOff>
      <xdr:row>79</xdr:row>
      <xdr:rowOff>47478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64005</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6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67976</xdr:rowOff>
    </xdr:from>
    <xdr:to>
      <xdr:col>85</xdr:col>
      <xdr:colOff>127000</xdr:colOff>
      <xdr:row>97</xdr:row>
      <xdr:rowOff>90168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98626"/>
          <a:ext cx="8382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28770</xdr:rowOff>
    </xdr:from>
    <xdr:to>
      <xdr:col>81</xdr:col>
      <xdr:colOff>50800</xdr:colOff>
      <xdr:row>97</xdr:row>
      <xdr:rowOff>67976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659420"/>
          <a:ext cx="889000" cy="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165156</xdr:rowOff>
    </xdr:from>
    <xdr:to>
      <xdr:col>76</xdr:col>
      <xdr:colOff>114300</xdr:colOff>
      <xdr:row>97</xdr:row>
      <xdr:rowOff>28770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624356"/>
          <a:ext cx="889000" cy="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165156</xdr:rowOff>
    </xdr:from>
    <xdr:to>
      <xdr:col>71</xdr:col>
      <xdr:colOff>177800</xdr:colOff>
      <xdr:row>97</xdr:row>
      <xdr:rowOff>54294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24356"/>
          <a:ext cx="889000" cy="6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96280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39368</xdr:rowOff>
    </xdr:from>
    <xdr:to>
      <xdr:col>85</xdr:col>
      <xdr:colOff>177800</xdr:colOff>
      <xdr:row>97</xdr:row>
      <xdr:rowOff>140968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7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62245</xdr:rowOff>
    </xdr:from>
    <xdr:ext cx="599010"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2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17176</xdr:rowOff>
    </xdr:from>
    <xdr:to>
      <xdr:col>81</xdr:col>
      <xdr:colOff>101600</xdr:colOff>
      <xdr:row>97</xdr:row>
      <xdr:rowOff>118776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6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135303</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181795" y="164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149420</xdr:rowOff>
    </xdr:from>
    <xdr:to>
      <xdr:col>76</xdr:col>
      <xdr:colOff>165100</xdr:colOff>
      <xdr:row>97</xdr:row>
      <xdr:rowOff>79570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96097</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638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114356</xdr:rowOff>
    </xdr:from>
    <xdr:to>
      <xdr:col>72</xdr:col>
      <xdr:colOff>38100</xdr:colOff>
      <xdr:row>97</xdr:row>
      <xdr:rowOff>44506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61033</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634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3494</xdr:rowOff>
    </xdr:from>
    <xdr:to>
      <xdr:col>67</xdr:col>
      <xdr:colOff>101600</xdr:colOff>
      <xdr:row>97</xdr:row>
      <xdr:rowOff>105094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121621</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640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219,200</a:t>
          </a:r>
          <a:r>
            <a:rPr kumimoji="1" lang="ja-JP" altLang="en-US" sz="1200">
              <a:latin typeface="ＭＳ Ｐゴシック" panose="020B0600070205080204" pitchFamily="50" charset="-128"/>
              <a:ea typeface="ＭＳ Ｐゴシック" panose="020B0600070205080204" pitchFamily="50" charset="-128"/>
            </a:rPr>
            <a:t>円となっている。前年度と比較すると</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％増加しており、類似団体平均値と比較すると、これまでの推移も含め高止まりしている。これは、保育料無償化による施設型給付事業費の増や全国平均を上回る高齢化率（令和元年度末</a:t>
          </a:r>
          <a:r>
            <a:rPr kumimoji="1" lang="en-US" altLang="ja-JP" sz="1200">
              <a:latin typeface="ＭＳ Ｐゴシック" panose="020B0600070205080204" pitchFamily="50" charset="-128"/>
              <a:ea typeface="ＭＳ Ｐゴシック" panose="020B0600070205080204" pitchFamily="50" charset="-128"/>
            </a:rPr>
            <a:t>39.2</a:t>
          </a:r>
          <a:r>
            <a:rPr kumimoji="1" lang="ja-JP" altLang="en-US" sz="1200">
              <a:latin typeface="ＭＳ Ｐゴシック" panose="020B0600070205080204" pitchFamily="50" charset="-128"/>
              <a:ea typeface="ＭＳ Ｐゴシック" panose="020B0600070205080204" pitchFamily="50" charset="-128"/>
            </a:rPr>
            <a:t>％）に起因する扶助費の増によるものである。</a:t>
          </a:r>
        </a:p>
        <a:p>
          <a:r>
            <a:rPr kumimoji="1" lang="ja-JP" altLang="en-US" sz="1200">
              <a:latin typeface="ＭＳ Ｐゴシック" panose="020B0600070205080204" pitchFamily="50" charset="-128"/>
              <a:ea typeface="ＭＳ Ｐゴシック" panose="020B0600070205080204" pitchFamily="50" charset="-128"/>
            </a:rPr>
            <a:t>・衛生費は、住民一人当たり</a:t>
          </a:r>
          <a:r>
            <a:rPr kumimoji="1" lang="en-US" altLang="ja-JP" sz="1200">
              <a:latin typeface="ＭＳ Ｐゴシック" panose="020B0600070205080204" pitchFamily="50" charset="-128"/>
              <a:ea typeface="ＭＳ Ｐゴシック" panose="020B0600070205080204" pitchFamily="50" charset="-128"/>
            </a:rPr>
            <a:t>83,220</a:t>
          </a:r>
          <a:r>
            <a:rPr kumimoji="1" lang="ja-JP" altLang="en-US" sz="1200">
              <a:latin typeface="ＭＳ Ｐゴシック" panose="020B0600070205080204" pitchFamily="50" charset="-128"/>
              <a:ea typeface="ＭＳ Ｐゴシック" panose="020B0600070205080204" pitchFamily="50" charset="-128"/>
            </a:rPr>
            <a:t>円となっている。前年度と比較すると</a:t>
          </a:r>
          <a:r>
            <a:rPr kumimoji="1" lang="en-US" altLang="ja-JP" sz="1200">
              <a:latin typeface="ＭＳ Ｐゴシック" panose="020B0600070205080204" pitchFamily="50" charset="-128"/>
              <a:ea typeface="ＭＳ Ｐゴシック" panose="020B0600070205080204" pitchFamily="50" charset="-128"/>
            </a:rPr>
            <a:t>41.4</a:t>
          </a:r>
          <a:r>
            <a:rPr kumimoji="1" lang="ja-JP" altLang="en-US" sz="1200">
              <a:latin typeface="ＭＳ Ｐゴシック" panose="020B0600070205080204" pitchFamily="50" charset="-128"/>
              <a:ea typeface="ＭＳ Ｐゴシック" panose="020B0600070205080204" pitchFamily="50" charset="-128"/>
            </a:rPr>
            <a:t>％増加し、類似団体平均値と比較しても上回っている。これはし尿処理施設整事業のため普通建設事業費が増加したことが主な要因である。</a:t>
          </a:r>
        </a:p>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14,651</a:t>
          </a:r>
          <a:r>
            <a:rPr kumimoji="1" lang="ja-JP" altLang="en-US" sz="1200">
              <a:latin typeface="ＭＳ Ｐゴシック" panose="020B0600070205080204" pitchFamily="50" charset="-128"/>
              <a:ea typeface="ＭＳ Ｐゴシック" panose="020B0600070205080204" pitchFamily="50" charset="-128"/>
            </a:rPr>
            <a:t>円となっている。前年度と比較すると</a:t>
          </a:r>
          <a:r>
            <a:rPr kumimoji="1" lang="en-US" altLang="ja-JP" sz="1200">
              <a:latin typeface="ＭＳ Ｐゴシック" panose="020B0600070205080204" pitchFamily="50" charset="-128"/>
              <a:ea typeface="ＭＳ Ｐゴシック" panose="020B0600070205080204" pitchFamily="50" charset="-128"/>
            </a:rPr>
            <a:t>41.2</a:t>
          </a:r>
          <a:r>
            <a:rPr kumimoji="1" lang="ja-JP" altLang="en-US" sz="1200">
              <a:latin typeface="ＭＳ Ｐゴシック" panose="020B0600070205080204" pitchFamily="50" charset="-128"/>
              <a:ea typeface="ＭＳ Ｐゴシック" panose="020B0600070205080204" pitchFamily="50" charset="-128"/>
            </a:rPr>
            <a:t>％増加しているが、これはプレミアム付商品券事業や市内特産品である「島原手延べそうめん」ＰＲ事業のため、補助費等や物件費が増加したことが主な要因である。</a:t>
          </a: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98,068</a:t>
          </a:r>
          <a:r>
            <a:rPr kumimoji="1" lang="ja-JP" altLang="en-US" sz="1200">
              <a:latin typeface="ＭＳ Ｐゴシック" panose="020B0600070205080204" pitchFamily="50" charset="-128"/>
              <a:ea typeface="ＭＳ Ｐゴシック" panose="020B0600070205080204" pitchFamily="50" charset="-128"/>
            </a:rPr>
            <a:t>円となっている。前年度と比較すると</a:t>
          </a:r>
          <a:r>
            <a:rPr kumimoji="1" lang="en-US" altLang="ja-JP" sz="1200">
              <a:latin typeface="ＭＳ Ｐゴシック" panose="020B0600070205080204" pitchFamily="50" charset="-128"/>
              <a:ea typeface="ＭＳ Ｐゴシック" panose="020B0600070205080204" pitchFamily="50" charset="-128"/>
            </a:rPr>
            <a:t>33.6</a:t>
          </a:r>
          <a:r>
            <a:rPr kumimoji="1" lang="ja-JP" altLang="en-US" sz="1200">
              <a:latin typeface="ＭＳ Ｐゴシック" panose="020B0600070205080204" pitchFamily="50" charset="-128"/>
              <a:ea typeface="ＭＳ Ｐゴシック" panose="020B0600070205080204" pitchFamily="50" charset="-128"/>
            </a:rPr>
            <a:t>％増加し、類似団体平均値と比較しても上回っている。これは大型事業である有家小学校校舎建設事業や学校給食関連施設整備事業のため普通建設事業費が増加したことが主な要因である。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200">
              <a:latin typeface="ＭＳ Ｐゴシック" panose="020B0600070205080204" pitchFamily="50" charset="-128"/>
              <a:ea typeface="ＭＳ Ｐゴシック" panose="020B0600070205080204" pitchFamily="50" charset="-128"/>
            </a:rPr>
            <a:t>107,667</a:t>
          </a:r>
          <a:r>
            <a:rPr kumimoji="1" lang="ja-JP" altLang="en-US" sz="12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％減少している。これは、後年度の財政負担軽減のため、これまで繰上償還を実施したことによるものであり、今後も令和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年度までの計画で繰上償還を実施し、財政基盤の強化及び健全化に取組むこととしている。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適切な財源の確保と歳出の精査等により取崩しを回避しており、前年度と同額を維持している。また、実質収支額及び実質単年度収支についても、それぞれ同水準を維持しており、全区分を合わせた標準財政規模比をみると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年度から上昇傾向にある。しかし、令和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有家小学校校舎建設事業や学校給食センター建設事業等の大型建設事業の実施により、財政調整基金を取崩して当初予算の編成を行っていることから、財政調整基金残高の減が想定されるため、行政改革大綱に基づいた業務改善や事業の見直しによる経費の縮減等、財政健全化により一層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長崎県南島原市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全会計とも黒字で推移しているが、前年度と比較し全体の標準財政規模比が減少しているのは、平成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年度の国民健康保険特別会計において、財政運営県営化を影響に一時的に黒字額が増加したことが要因であり、その他会計の実質赤字比率（分母比）については、前年度と概ね同水準で推移している。</a:t>
          </a:r>
        </a:p>
        <a:p>
          <a:r>
            <a:rPr kumimoji="1" lang="ja-JP" altLang="en-US" sz="1400">
              <a:latin typeface="ＭＳ ゴシック" pitchFamily="49" charset="-128"/>
              <a:ea typeface="ＭＳ ゴシック" pitchFamily="49" charset="-128"/>
            </a:rPr>
            <a:t>　水道事業会計については黒字額が増加しているが、下水道事業も含めインフラ資産を保有している会計においては、施設の老朽化への対応が喫緊の課題であるため、経営戦略やストックマネジメント計画に基づいた効率的かつ効果的な点検や改修に努め、施設の集約化等による物件費等支出の抑制や料金収入等の見直しを行っていく必要がある。</a:t>
          </a:r>
        </a:p>
        <a:p>
          <a:r>
            <a:rPr kumimoji="1" lang="ja-JP" altLang="en-US" sz="1400">
              <a:latin typeface="ＭＳ ゴシック" pitchFamily="49" charset="-128"/>
              <a:ea typeface="ＭＳ ゴシック" pitchFamily="49" charset="-128"/>
            </a:rPr>
            <a:t>　引き続き、行政改革大綱に基づく集中改革プラン及び財政計画による行財政改革に取り組み、人件費の削減、繰上償還による公債費の縮減により、黒字の確保と健全な財政運営を行うとともに、公営企業会計においては、自主財源の確保、経費節減等の取り組みを継続して行い、独立採算による健全な企業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M50" sqref="M50"/>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399" t="s">
        <v>80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0" t="s">
        <v>82</v>
      </c>
      <c r="C3" s="401"/>
      <c r="D3" s="401"/>
      <c r="E3" s="402"/>
      <c r="F3" s="402"/>
      <c r="G3" s="402"/>
      <c r="H3" s="402"/>
      <c r="I3" s="402"/>
      <c r="J3" s="402"/>
      <c r="K3" s="402"/>
      <c r="L3" s="402" t="s">
        <v>83</v>
      </c>
      <c r="M3" s="402"/>
      <c r="N3" s="402"/>
      <c r="O3" s="402"/>
      <c r="P3" s="402"/>
      <c r="Q3" s="402"/>
      <c r="R3" s="409"/>
      <c r="S3" s="409"/>
      <c r="T3" s="409"/>
      <c r="U3" s="409"/>
      <c r="V3" s="410"/>
      <c r="W3" s="384" t="s">
        <v>84</v>
      </c>
      <c r="X3" s="385"/>
      <c r="Y3" s="385"/>
      <c r="Z3" s="385"/>
      <c r="AA3" s="385"/>
      <c r="AB3" s="401"/>
      <c r="AC3" s="409" t="s">
        <v>85</v>
      </c>
      <c r="AD3" s="385"/>
      <c r="AE3" s="385"/>
      <c r="AF3" s="385"/>
      <c r="AG3" s="385"/>
      <c r="AH3" s="385"/>
      <c r="AI3" s="385"/>
      <c r="AJ3" s="385"/>
      <c r="AK3" s="385"/>
      <c r="AL3" s="386"/>
      <c r="AM3" s="384" t="s">
        <v>86</v>
      </c>
      <c r="AN3" s="385"/>
      <c r="AO3" s="385"/>
      <c r="AP3" s="385"/>
      <c r="AQ3" s="385"/>
      <c r="AR3" s="385"/>
      <c r="AS3" s="385"/>
      <c r="AT3" s="385"/>
      <c r="AU3" s="385"/>
      <c r="AV3" s="385"/>
      <c r="AW3" s="385"/>
      <c r="AX3" s="386"/>
      <c r="AY3" s="421" t="s">
        <v>1</v>
      </c>
      <c r="AZ3" s="422"/>
      <c r="BA3" s="422"/>
      <c r="BB3" s="422"/>
      <c r="BC3" s="422"/>
      <c r="BD3" s="422"/>
      <c r="BE3" s="422"/>
      <c r="BF3" s="422"/>
      <c r="BG3" s="422"/>
      <c r="BH3" s="422"/>
      <c r="BI3" s="422"/>
      <c r="BJ3" s="422"/>
      <c r="BK3" s="422"/>
      <c r="BL3" s="422"/>
      <c r="BM3" s="423"/>
      <c r="BN3" s="384" t="s">
        <v>87</v>
      </c>
      <c r="BO3" s="385"/>
      <c r="BP3" s="385"/>
      <c r="BQ3" s="385"/>
      <c r="BR3" s="385"/>
      <c r="BS3" s="385"/>
      <c r="BT3" s="385"/>
      <c r="BU3" s="386"/>
      <c r="BV3" s="384" t="s">
        <v>88</v>
      </c>
      <c r="BW3" s="385"/>
      <c r="BX3" s="385"/>
      <c r="BY3" s="385"/>
      <c r="BZ3" s="385"/>
      <c r="CA3" s="385"/>
      <c r="CB3" s="385"/>
      <c r="CC3" s="386"/>
      <c r="CD3" s="421" t="s">
        <v>1</v>
      </c>
      <c r="CE3" s="422"/>
      <c r="CF3" s="422"/>
      <c r="CG3" s="422"/>
      <c r="CH3" s="422"/>
      <c r="CI3" s="422"/>
      <c r="CJ3" s="422"/>
      <c r="CK3" s="422"/>
      <c r="CL3" s="422"/>
      <c r="CM3" s="422"/>
      <c r="CN3" s="422"/>
      <c r="CO3" s="422"/>
      <c r="CP3" s="422"/>
      <c r="CQ3" s="422"/>
      <c r="CR3" s="422"/>
      <c r="CS3" s="423"/>
      <c r="CT3" s="384" t="s">
        <v>89</v>
      </c>
      <c r="CU3" s="385"/>
      <c r="CV3" s="385"/>
      <c r="CW3" s="385"/>
      <c r="CX3" s="385"/>
      <c r="CY3" s="385"/>
      <c r="CZ3" s="385"/>
      <c r="DA3" s="386"/>
      <c r="DB3" s="384" t="s">
        <v>90</v>
      </c>
      <c r="DC3" s="385"/>
      <c r="DD3" s="385"/>
      <c r="DE3" s="385"/>
      <c r="DF3" s="385"/>
      <c r="DG3" s="385"/>
      <c r="DH3" s="385"/>
      <c r="DI3" s="386"/>
      <c r="DJ3" s="184"/>
      <c r="DK3" s="184"/>
      <c r="DL3" s="184"/>
      <c r="DM3" s="184"/>
      <c r="DN3" s="184"/>
      <c r="DO3" s="184"/>
    </row>
    <row r="4" spans="1:119" ht="18.75" customHeight="1" x14ac:dyDescent="0.15">
      <c r="A4" s="185"/>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91</v>
      </c>
      <c r="AZ4" s="388"/>
      <c r="BA4" s="388"/>
      <c r="BB4" s="388"/>
      <c r="BC4" s="388"/>
      <c r="BD4" s="388"/>
      <c r="BE4" s="388"/>
      <c r="BF4" s="388"/>
      <c r="BG4" s="388"/>
      <c r="BH4" s="388"/>
      <c r="BI4" s="388"/>
      <c r="BJ4" s="388"/>
      <c r="BK4" s="388"/>
      <c r="BL4" s="388"/>
      <c r="BM4" s="389"/>
      <c r="BN4" s="390">
        <v>35665619</v>
      </c>
      <c r="BO4" s="391"/>
      <c r="BP4" s="391"/>
      <c r="BQ4" s="391"/>
      <c r="BR4" s="391"/>
      <c r="BS4" s="391"/>
      <c r="BT4" s="391"/>
      <c r="BU4" s="392"/>
      <c r="BV4" s="390">
        <v>32684824</v>
      </c>
      <c r="BW4" s="391"/>
      <c r="BX4" s="391"/>
      <c r="BY4" s="391"/>
      <c r="BZ4" s="391"/>
      <c r="CA4" s="391"/>
      <c r="CB4" s="391"/>
      <c r="CC4" s="392"/>
      <c r="CD4" s="393" t="s">
        <v>92</v>
      </c>
      <c r="CE4" s="394"/>
      <c r="CF4" s="394"/>
      <c r="CG4" s="394"/>
      <c r="CH4" s="394"/>
      <c r="CI4" s="394"/>
      <c r="CJ4" s="394"/>
      <c r="CK4" s="394"/>
      <c r="CL4" s="394"/>
      <c r="CM4" s="394"/>
      <c r="CN4" s="394"/>
      <c r="CO4" s="394"/>
      <c r="CP4" s="394"/>
      <c r="CQ4" s="394"/>
      <c r="CR4" s="394"/>
      <c r="CS4" s="395"/>
      <c r="CT4" s="396">
        <v>9.3000000000000007</v>
      </c>
      <c r="CU4" s="397"/>
      <c r="CV4" s="397"/>
      <c r="CW4" s="397"/>
      <c r="CX4" s="397"/>
      <c r="CY4" s="397"/>
      <c r="CZ4" s="397"/>
      <c r="DA4" s="398"/>
      <c r="DB4" s="396">
        <v>9.1999999999999993</v>
      </c>
      <c r="DC4" s="397"/>
      <c r="DD4" s="397"/>
      <c r="DE4" s="397"/>
      <c r="DF4" s="397"/>
      <c r="DG4" s="397"/>
      <c r="DH4" s="397"/>
      <c r="DI4" s="398"/>
      <c r="DJ4" s="184"/>
      <c r="DK4" s="184"/>
      <c r="DL4" s="184"/>
      <c r="DM4" s="184"/>
      <c r="DN4" s="184"/>
      <c r="DO4" s="184"/>
    </row>
    <row r="5" spans="1:119" ht="18.75" customHeight="1" x14ac:dyDescent="0.15">
      <c r="A5" s="185"/>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93</v>
      </c>
      <c r="AN5" s="457"/>
      <c r="AO5" s="457"/>
      <c r="AP5" s="457"/>
      <c r="AQ5" s="457"/>
      <c r="AR5" s="457"/>
      <c r="AS5" s="457"/>
      <c r="AT5" s="458"/>
      <c r="AU5" s="459" t="s">
        <v>94</v>
      </c>
      <c r="AV5" s="460"/>
      <c r="AW5" s="460"/>
      <c r="AX5" s="460"/>
      <c r="AY5" s="461" t="s">
        <v>95</v>
      </c>
      <c r="AZ5" s="462"/>
      <c r="BA5" s="462"/>
      <c r="BB5" s="462"/>
      <c r="BC5" s="462"/>
      <c r="BD5" s="462"/>
      <c r="BE5" s="462"/>
      <c r="BF5" s="462"/>
      <c r="BG5" s="462"/>
      <c r="BH5" s="462"/>
      <c r="BI5" s="462"/>
      <c r="BJ5" s="462"/>
      <c r="BK5" s="462"/>
      <c r="BL5" s="462"/>
      <c r="BM5" s="463"/>
      <c r="BN5" s="427">
        <v>33745617</v>
      </c>
      <c r="BO5" s="428"/>
      <c r="BP5" s="428"/>
      <c r="BQ5" s="428"/>
      <c r="BR5" s="428"/>
      <c r="BS5" s="428"/>
      <c r="BT5" s="428"/>
      <c r="BU5" s="429"/>
      <c r="BV5" s="427">
        <v>30785866</v>
      </c>
      <c r="BW5" s="428"/>
      <c r="BX5" s="428"/>
      <c r="BY5" s="428"/>
      <c r="BZ5" s="428"/>
      <c r="CA5" s="428"/>
      <c r="CB5" s="428"/>
      <c r="CC5" s="429"/>
      <c r="CD5" s="430" t="s">
        <v>96</v>
      </c>
      <c r="CE5" s="431"/>
      <c r="CF5" s="431"/>
      <c r="CG5" s="431"/>
      <c r="CH5" s="431"/>
      <c r="CI5" s="431"/>
      <c r="CJ5" s="431"/>
      <c r="CK5" s="431"/>
      <c r="CL5" s="431"/>
      <c r="CM5" s="431"/>
      <c r="CN5" s="431"/>
      <c r="CO5" s="431"/>
      <c r="CP5" s="431"/>
      <c r="CQ5" s="431"/>
      <c r="CR5" s="431"/>
      <c r="CS5" s="432"/>
      <c r="CT5" s="424">
        <v>86.3</v>
      </c>
      <c r="CU5" s="425"/>
      <c r="CV5" s="425"/>
      <c r="CW5" s="425"/>
      <c r="CX5" s="425"/>
      <c r="CY5" s="425"/>
      <c r="CZ5" s="425"/>
      <c r="DA5" s="426"/>
      <c r="DB5" s="424">
        <v>86.5</v>
      </c>
      <c r="DC5" s="425"/>
      <c r="DD5" s="425"/>
      <c r="DE5" s="425"/>
      <c r="DF5" s="425"/>
      <c r="DG5" s="425"/>
      <c r="DH5" s="425"/>
      <c r="DI5" s="426"/>
      <c r="DJ5" s="184"/>
      <c r="DK5" s="184"/>
      <c r="DL5" s="184"/>
      <c r="DM5" s="184"/>
      <c r="DN5" s="184"/>
      <c r="DO5" s="184"/>
    </row>
    <row r="6" spans="1:119" ht="18.75" customHeight="1" x14ac:dyDescent="0.15">
      <c r="A6" s="185"/>
      <c r="B6" s="433" t="s">
        <v>97</v>
      </c>
      <c r="C6" s="434"/>
      <c r="D6" s="434"/>
      <c r="E6" s="435"/>
      <c r="F6" s="435"/>
      <c r="G6" s="435"/>
      <c r="H6" s="435"/>
      <c r="I6" s="435"/>
      <c r="J6" s="435"/>
      <c r="K6" s="435"/>
      <c r="L6" s="435" t="s">
        <v>98</v>
      </c>
      <c r="M6" s="435"/>
      <c r="N6" s="435"/>
      <c r="O6" s="435"/>
      <c r="P6" s="435"/>
      <c r="Q6" s="435"/>
      <c r="R6" s="439"/>
      <c r="S6" s="439"/>
      <c r="T6" s="439"/>
      <c r="U6" s="439"/>
      <c r="V6" s="440"/>
      <c r="W6" s="443" t="s">
        <v>99</v>
      </c>
      <c r="X6" s="444"/>
      <c r="Y6" s="444"/>
      <c r="Z6" s="444"/>
      <c r="AA6" s="444"/>
      <c r="AB6" s="434"/>
      <c r="AC6" s="447" t="s">
        <v>100</v>
      </c>
      <c r="AD6" s="448"/>
      <c r="AE6" s="448"/>
      <c r="AF6" s="448"/>
      <c r="AG6" s="448"/>
      <c r="AH6" s="448"/>
      <c r="AI6" s="448"/>
      <c r="AJ6" s="448"/>
      <c r="AK6" s="448"/>
      <c r="AL6" s="449"/>
      <c r="AM6" s="456" t="s">
        <v>101</v>
      </c>
      <c r="AN6" s="457"/>
      <c r="AO6" s="457"/>
      <c r="AP6" s="457"/>
      <c r="AQ6" s="457"/>
      <c r="AR6" s="457"/>
      <c r="AS6" s="457"/>
      <c r="AT6" s="458"/>
      <c r="AU6" s="459" t="s">
        <v>94</v>
      </c>
      <c r="AV6" s="460"/>
      <c r="AW6" s="460"/>
      <c r="AX6" s="460"/>
      <c r="AY6" s="461" t="s">
        <v>102</v>
      </c>
      <c r="AZ6" s="462"/>
      <c r="BA6" s="462"/>
      <c r="BB6" s="462"/>
      <c r="BC6" s="462"/>
      <c r="BD6" s="462"/>
      <c r="BE6" s="462"/>
      <c r="BF6" s="462"/>
      <c r="BG6" s="462"/>
      <c r="BH6" s="462"/>
      <c r="BI6" s="462"/>
      <c r="BJ6" s="462"/>
      <c r="BK6" s="462"/>
      <c r="BL6" s="462"/>
      <c r="BM6" s="463"/>
      <c r="BN6" s="427">
        <v>1920002</v>
      </c>
      <c r="BO6" s="428"/>
      <c r="BP6" s="428"/>
      <c r="BQ6" s="428"/>
      <c r="BR6" s="428"/>
      <c r="BS6" s="428"/>
      <c r="BT6" s="428"/>
      <c r="BU6" s="429"/>
      <c r="BV6" s="427">
        <v>1898958</v>
      </c>
      <c r="BW6" s="428"/>
      <c r="BX6" s="428"/>
      <c r="BY6" s="428"/>
      <c r="BZ6" s="428"/>
      <c r="CA6" s="428"/>
      <c r="CB6" s="428"/>
      <c r="CC6" s="429"/>
      <c r="CD6" s="430" t="s">
        <v>103</v>
      </c>
      <c r="CE6" s="431"/>
      <c r="CF6" s="431"/>
      <c r="CG6" s="431"/>
      <c r="CH6" s="431"/>
      <c r="CI6" s="431"/>
      <c r="CJ6" s="431"/>
      <c r="CK6" s="431"/>
      <c r="CL6" s="431"/>
      <c r="CM6" s="431"/>
      <c r="CN6" s="431"/>
      <c r="CO6" s="431"/>
      <c r="CP6" s="431"/>
      <c r="CQ6" s="431"/>
      <c r="CR6" s="431"/>
      <c r="CS6" s="432"/>
      <c r="CT6" s="464">
        <v>88.8</v>
      </c>
      <c r="CU6" s="465"/>
      <c r="CV6" s="465"/>
      <c r="CW6" s="465"/>
      <c r="CX6" s="465"/>
      <c r="CY6" s="465"/>
      <c r="CZ6" s="465"/>
      <c r="DA6" s="466"/>
      <c r="DB6" s="464">
        <v>90.1</v>
      </c>
      <c r="DC6" s="465"/>
      <c r="DD6" s="465"/>
      <c r="DE6" s="465"/>
      <c r="DF6" s="465"/>
      <c r="DG6" s="465"/>
      <c r="DH6" s="465"/>
      <c r="DI6" s="466"/>
      <c r="DJ6" s="184"/>
      <c r="DK6" s="184"/>
      <c r="DL6" s="184"/>
      <c r="DM6" s="184"/>
      <c r="DN6" s="184"/>
      <c r="DO6" s="184"/>
    </row>
    <row r="7" spans="1:119" ht="18.75" customHeight="1" x14ac:dyDescent="0.15">
      <c r="A7" s="185"/>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104</v>
      </c>
      <c r="AN7" s="457"/>
      <c r="AO7" s="457"/>
      <c r="AP7" s="457"/>
      <c r="AQ7" s="457"/>
      <c r="AR7" s="457"/>
      <c r="AS7" s="457"/>
      <c r="AT7" s="458"/>
      <c r="AU7" s="459" t="s">
        <v>105</v>
      </c>
      <c r="AV7" s="460"/>
      <c r="AW7" s="460"/>
      <c r="AX7" s="460"/>
      <c r="AY7" s="461" t="s">
        <v>106</v>
      </c>
      <c r="AZ7" s="462"/>
      <c r="BA7" s="462"/>
      <c r="BB7" s="462"/>
      <c r="BC7" s="462"/>
      <c r="BD7" s="462"/>
      <c r="BE7" s="462"/>
      <c r="BF7" s="462"/>
      <c r="BG7" s="462"/>
      <c r="BH7" s="462"/>
      <c r="BI7" s="462"/>
      <c r="BJ7" s="462"/>
      <c r="BK7" s="462"/>
      <c r="BL7" s="462"/>
      <c r="BM7" s="463"/>
      <c r="BN7" s="427">
        <v>328119</v>
      </c>
      <c r="BO7" s="428"/>
      <c r="BP7" s="428"/>
      <c r="BQ7" s="428"/>
      <c r="BR7" s="428"/>
      <c r="BS7" s="428"/>
      <c r="BT7" s="428"/>
      <c r="BU7" s="429"/>
      <c r="BV7" s="427">
        <v>265947</v>
      </c>
      <c r="BW7" s="428"/>
      <c r="BX7" s="428"/>
      <c r="BY7" s="428"/>
      <c r="BZ7" s="428"/>
      <c r="CA7" s="428"/>
      <c r="CB7" s="428"/>
      <c r="CC7" s="429"/>
      <c r="CD7" s="430" t="s">
        <v>107</v>
      </c>
      <c r="CE7" s="431"/>
      <c r="CF7" s="431"/>
      <c r="CG7" s="431"/>
      <c r="CH7" s="431"/>
      <c r="CI7" s="431"/>
      <c r="CJ7" s="431"/>
      <c r="CK7" s="431"/>
      <c r="CL7" s="431"/>
      <c r="CM7" s="431"/>
      <c r="CN7" s="431"/>
      <c r="CO7" s="431"/>
      <c r="CP7" s="431"/>
      <c r="CQ7" s="431"/>
      <c r="CR7" s="431"/>
      <c r="CS7" s="432"/>
      <c r="CT7" s="427">
        <v>17151027</v>
      </c>
      <c r="CU7" s="428"/>
      <c r="CV7" s="428"/>
      <c r="CW7" s="428"/>
      <c r="CX7" s="428"/>
      <c r="CY7" s="428"/>
      <c r="CZ7" s="428"/>
      <c r="DA7" s="429"/>
      <c r="DB7" s="427">
        <v>17684433</v>
      </c>
      <c r="DC7" s="428"/>
      <c r="DD7" s="428"/>
      <c r="DE7" s="428"/>
      <c r="DF7" s="428"/>
      <c r="DG7" s="428"/>
      <c r="DH7" s="428"/>
      <c r="DI7" s="429"/>
      <c r="DJ7" s="184"/>
      <c r="DK7" s="184"/>
      <c r="DL7" s="184"/>
      <c r="DM7" s="184"/>
      <c r="DN7" s="184"/>
      <c r="DO7" s="184"/>
    </row>
    <row r="8" spans="1:119" ht="18.75" customHeight="1" thickBot="1" x14ac:dyDescent="0.2">
      <c r="A8" s="185"/>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108</v>
      </c>
      <c r="AN8" s="457"/>
      <c r="AO8" s="457"/>
      <c r="AP8" s="457"/>
      <c r="AQ8" s="457"/>
      <c r="AR8" s="457"/>
      <c r="AS8" s="457"/>
      <c r="AT8" s="458"/>
      <c r="AU8" s="459" t="s">
        <v>109</v>
      </c>
      <c r="AV8" s="460"/>
      <c r="AW8" s="460"/>
      <c r="AX8" s="460"/>
      <c r="AY8" s="461" t="s">
        <v>110</v>
      </c>
      <c r="AZ8" s="462"/>
      <c r="BA8" s="462"/>
      <c r="BB8" s="462"/>
      <c r="BC8" s="462"/>
      <c r="BD8" s="462"/>
      <c r="BE8" s="462"/>
      <c r="BF8" s="462"/>
      <c r="BG8" s="462"/>
      <c r="BH8" s="462"/>
      <c r="BI8" s="462"/>
      <c r="BJ8" s="462"/>
      <c r="BK8" s="462"/>
      <c r="BL8" s="462"/>
      <c r="BM8" s="463"/>
      <c r="BN8" s="427">
        <v>1591883</v>
      </c>
      <c r="BO8" s="428"/>
      <c r="BP8" s="428"/>
      <c r="BQ8" s="428"/>
      <c r="BR8" s="428"/>
      <c r="BS8" s="428"/>
      <c r="BT8" s="428"/>
      <c r="BU8" s="429"/>
      <c r="BV8" s="427">
        <v>1633011</v>
      </c>
      <c r="BW8" s="428"/>
      <c r="BX8" s="428"/>
      <c r="BY8" s="428"/>
      <c r="BZ8" s="428"/>
      <c r="CA8" s="428"/>
      <c r="CB8" s="428"/>
      <c r="CC8" s="429"/>
      <c r="CD8" s="430" t="s">
        <v>111</v>
      </c>
      <c r="CE8" s="431"/>
      <c r="CF8" s="431"/>
      <c r="CG8" s="431"/>
      <c r="CH8" s="431"/>
      <c r="CI8" s="431"/>
      <c r="CJ8" s="431"/>
      <c r="CK8" s="431"/>
      <c r="CL8" s="431"/>
      <c r="CM8" s="431"/>
      <c r="CN8" s="431"/>
      <c r="CO8" s="431"/>
      <c r="CP8" s="431"/>
      <c r="CQ8" s="431"/>
      <c r="CR8" s="431"/>
      <c r="CS8" s="432"/>
      <c r="CT8" s="467">
        <v>0.25</v>
      </c>
      <c r="CU8" s="468"/>
      <c r="CV8" s="468"/>
      <c r="CW8" s="468"/>
      <c r="CX8" s="468"/>
      <c r="CY8" s="468"/>
      <c r="CZ8" s="468"/>
      <c r="DA8" s="469"/>
      <c r="DB8" s="467">
        <v>0.25</v>
      </c>
      <c r="DC8" s="468"/>
      <c r="DD8" s="468"/>
      <c r="DE8" s="468"/>
      <c r="DF8" s="468"/>
      <c r="DG8" s="468"/>
      <c r="DH8" s="468"/>
      <c r="DI8" s="469"/>
      <c r="DJ8" s="184"/>
      <c r="DK8" s="184"/>
      <c r="DL8" s="184"/>
      <c r="DM8" s="184"/>
      <c r="DN8" s="184"/>
      <c r="DO8" s="184"/>
    </row>
    <row r="9" spans="1:119" ht="18.75" customHeight="1" thickBot="1" x14ac:dyDescent="0.2">
      <c r="A9" s="185"/>
      <c r="B9" s="421" t="s">
        <v>112</v>
      </c>
      <c r="C9" s="422"/>
      <c r="D9" s="422"/>
      <c r="E9" s="422"/>
      <c r="F9" s="422"/>
      <c r="G9" s="422"/>
      <c r="H9" s="422"/>
      <c r="I9" s="422"/>
      <c r="J9" s="422"/>
      <c r="K9" s="470"/>
      <c r="L9" s="471" t="s">
        <v>113</v>
      </c>
      <c r="M9" s="472"/>
      <c r="N9" s="472"/>
      <c r="O9" s="472"/>
      <c r="P9" s="472"/>
      <c r="Q9" s="473"/>
      <c r="R9" s="474">
        <v>46535</v>
      </c>
      <c r="S9" s="475"/>
      <c r="T9" s="475"/>
      <c r="U9" s="475"/>
      <c r="V9" s="476"/>
      <c r="W9" s="384" t="s">
        <v>114</v>
      </c>
      <c r="X9" s="385"/>
      <c r="Y9" s="385"/>
      <c r="Z9" s="385"/>
      <c r="AA9" s="385"/>
      <c r="AB9" s="385"/>
      <c r="AC9" s="385"/>
      <c r="AD9" s="385"/>
      <c r="AE9" s="385"/>
      <c r="AF9" s="385"/>
      <c r="AG9" s="385"/>
      <c r="AH9" s="385"/>
      <c r="AI9" s="385"/>
      <c r="AJ9" s="385"/>
      <c r="AK9" s="385"/>
      <c r="AL9" s="386"/>
      <c r="AM9" s="456" t="s">
        <v>115</v>
      </c>
      <c r="AN9" s="457"/>
      <c r="AO9" s="457"/>
      <c r="AP9" s="457"/>
      <c r="AQ9" s="457"/>
      <c r="AR9" s="457"/>
      <c r="AS9" s="457"/>
      <c r="AT9" s="458"/>
      <c r="AU9" s="459" t="s">
        <v>116</v>
      </c>
      <c r="AV9" s="460"/>
      <c r="AW9" s="460"/>
      <c r="AX9" s="460"/>
      <c r="AY9" s="461" t="s">
        <v>117</v>
      </c>
      <c r="AZ9" s="462"/>
      <c r="BA9" s="462"/>
      <c r="BB9" s="462"/>
      <c r="BC9" s="462"/>
      <c r="BD9" s="462"/>
      <c r="BE9" s="462"/>
      <c r="BF9" s="462"/>
      <c r="BG9" s="462"/>
      <c r="BH9" s="462"/>
      <c r="BI9" s="462"/>
      <c r="BJ9" s="462"/>
      <c r="BK9" s="462"/>
      <c r="BL9" s="462"/>
      <c r="BM9" s="463"/>
      <c r="BN9" s="427">
        <v>-41128</v>
      </c>
      <c r="BO9" s="428"/>
      <c r="BP9" s="428"/>
      <c r="BQ9" s="428"/>
      <c r="BR9" s="428"/>
      <c r="BS9" s="428"/>
      <c r="BT9" s="428"/>
      <c r="BU9" s="429"/>
      <c r="BV9" s="427">
        <v>25631</v>
      </c>
      <c r="BW9" s="428"/>
      <c r="BX9" s="428"/>
      <c r="BY9" s="428"/>
      <c r="BZ9" s="428"/>
      <c r="CA9" s="428"/>
      <c r="CB9" s="428"/>
      <c r="CC9" s="429"/>
      <c r="CD9" s="430" t="s">
        <v>118</v>
      </c>
      <c r="CE9" s="431"/>
      <c r="CF9" s="431"/>
      <c r="CG9" s="431"/>
      <c r="CH9" s="431"/>
      <c r="CI9" s="431"/>
      <c r="CJ9" s="431"/>
      <c r="CK9" s="431"/>
      <c r="CL9" s="431"/>
      <c r="CM9" s="431"/>
      <c r="CN9" s="431"/>
      <c r="CO9" s="431"/>
      <c r="CP9" s="431"/>
      <c r="CQ9" s="431"/>
      <c r="CR9" s="431"/>
      <c r="CS9" s="432"/>
      <c r="CT9" s="424">
        <v>22.5</v>
      </c>
      <c r="CU9" s="425"/>
      <c r="CV9" s="425"/>
      <c r="CW9" s="425"/>
      <c r="CX9" s="425"/>
      <c r="CY9" s="425"/>
      <c r="CZ9" s="425"/>
      <c r="DA9" s="426"/>
      <c r="DB9" s="424">
        <v>23.4</v>
      </c>
      <c r="DC9" s="425"/>
      <c r="DD9" s="425"/>
      <c r="DE9" s="425"/>
      <c r="DF9" s="425"/>
      <c r="DG9" s="425"/>
      <c r="DH9" s="425"/>
      <c r="DI9" s="426"/>
      <c r="DJ9" s="184"/>
      <c r="DK9" s="184"/>
      <c r="DL9" s="184"/>
      <c r="DM9" s="184"/>
      <c r="DN9" s="184"/>
      <c r="DO9" s="184"/>
    </row>
    <row r="10" spans="1:119" ht="18.75" customHeight="1" thickBot="1" x14ac:dyDescent="0.2">
      <c r="A10" s="185"/>
      <c r="B10" s="421"/>
      <c r="C10" s="422"/>
      <c r="D10" s="422"/>
      <c r="E10" s="422"/>
      <c r="F10" s="422"/>
      <c r="G10" s="422"/>
      <c r="H10" s="422"/>
      <c r="I10" s="422"/>
      <c r="J10" s="422"/>
      <c r="K10" s="470"/>
      <c r="L10" s="477" t="s">
        <v>119</v>
      </c>
      <c r="M10" s="457"/>
      <c r="N10" s="457"/>
      <c r="O10" s="457"/>
      <c r="P10" s="457"/>
      <c r="Q10" s="458"/>
      <c r="R10" s="478">
        <v>50363</v>
      </c>
      <c r="S10" s="479"/>
      <c r="T10" s="479"/>
      <c r="U10" s="479"/>
      <c r="V10" s="480"/>
      <c r="W10" s="415"/>
      <c r="X10" s="416"/>
      <c r="Y10" s="416"/>
      <c r="Z10" s="416"/>
      <c r="AA10" s="416"/>
      <c r="AB10" s="416"/>
      <c r="AC10" s="416"/>
      <c r="AD10" s="416"/>
      <c r="AE10" s="416"/>
      <c r="AF10" s="416"/>
      <c r="AG10" s="416"/>
      <c r="AH10" s="416"/>
      <c r="AI10" s="416"/>
      <c r="AJ10" s="416"/>
      <c r="AK10" s="416"/>
      <c r="AL10" s="419"/>
      <c r="AM10" s="456" t="s">
        <v>120</v>
      </c>
      <c r="AN10" s="457"/>
      <c r="AO10" s="457"/>
      <c r="AP10" s="457"/>
      <c r="AQ10" s="457"/>
      <c r="AR10" s="457"/>
      <c r="AS10" s="457"/>
      <c r="AT10" s="458"/>
      <c r="AU10" s="459" t="s">
        <v>121</v>
      </c>
      <c r="AV10" s="460"/>
      <c r="AW10" s="460"/>
      <c r="AX10" s="460"/>
      <c r="AY10" s="461" t="s">
        <v>122</v>
      </c>
      <c r="AZ10" s="462"/>
      <c r="BA10" s="462"/>
      <c r="BB10" s="462"/>
      <c r="BC10" s="462"/>
      <c r="BD10" s="462"/>
      <c r="BE10" s="462"/>
      <c r="BF10" s="462"/>
      <c r="BG10" s="462"/>
      <c r="BH10" s="462"/>
      <c r="BI10" s="462"/>
      <c r="BJ10" s="462"/>
      <c r="BK10" s="462"/>
      <c r="BL10" s="462"/>
      <c r="BM10" s="463"/>
      <c r="BN10" s="427">
        <v>845</v>
      </c>
      <c r="BO10" s="428"/>
      <c r="BP10" s="428"/>
      <c r="BQ10" s="428"/>
      <c r="BR10" s="428"/>
      <c r="BS10" s="428"/>
      <c r="BT10" s="428"/>
      <c r="BU10" s="429"/>
      <c r="BV10" s="427">
        <v>1547</v>
      </c>
      <c r="BW10" s="428"/>
      <c r="BX10" s="428"/>
      <c r="BY10" s="428"/>
      <c r="BZ10" s="428"/>
      <c r="CA10" s="428"/>
      <c r="CB10" s="428"/>
      <c r="CC10" s="429"/>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1"/>
      <c r="C11" s="422"/>
      <c r="D11" s="422"/>
      <c r="E11" s="422"/>
      <c r="F11" s="422"/>
      <c r="G11" s="422"/>
      <c r="H11" s="422"/>
      <c r="I11" s="422"/>
      <c r="J11" s="422"/>
      <c r="K11" s="470"/>
      <c r="L11" s="481" t="s">
        <v>124</v>
      </c>
      <c r="M11" s="482"/>
      <c r="N11" s="482"/>
      <c r="O11" s="482"/>
      <c r="P11" s="482"/>
      <c r="Q11" s="483"/>
      <c r="R11" s="484" t="s">
        <v>125</v>
      </c>
      <c r="S11" s="485"/>
      <c r="T11" s="485"/>
      <c r="U11" s="485"/>
      <c r="V11" s="486"/>
      <c r="W11" s="415"/>
      <c r="X11" s="416"/>
      <c r="Y11" s="416"/>
      <c r="Z11" s="416"/>
      <c r="AA11" s="416"/>
      <c r="AB11" s="416"/>
      <c r="AC11" s="416"/>
      <c r="AD11" s="416"/>
      <c r="AE11" s="416"/>
      <c r="AF11" s="416"/>
      <c r="AG11" s="416"/>
      <c r="AH11" s="416"/>
      <c r="AI11" s="416"/>
      <c r="AJ11" s="416"/>
      <c r="AK11" s="416"/>
      <c r="AL11" s="419"/>
      <c r="AM11" s="456" t="s">
        <v>126</v>
      </c>
      <c r="AN11" s="457"/>
      <c r="AO11" s="457"/>
      <c r="AP11" s="457"/>
      <c r="AQ11" s="457"/>
      <c r="AR11" s="457"/>
      <c r="AS11" s="457"/>
      <c r="AT11" s="458"/>
      <c r="AU11" s="459" t="s">
        <v>127</v>
      </c>
      <c r="AV11" s="460"/>
      <c r="AW11" s="460"/>
      <c r="AX11" s="460"/>
      <c r="AY11" s="461" t="s">
        <v>128</v>
      </c>
      <c r="AZ11" s="462"/>
      <c r="BA11" s="462"/>
      <c r="BB11" s="462"/>
      <c r="BC11" s="462"/>
      <c r="BD11" s="462"/>
      <c r="BE11" s="462"/>
      <c r="BF11" s="462"/>
      <c r="BG11" s="462"/>
      <c r="BH11" s="462"/>
      <c r="BI11" s="462"/>
      <c r="BJ11" s="462"/>
      <c r="BK11" s="462"/>
      <c r="BL11" s="462"/>
      <c r="BM11" s="463"/>
      <c r="BN11" s="427">
        <v>2287060</v>
      </c>
      <c r="BO11" s="428"/>
      <c r="BP11" s="428"/>
      <c r="BQ11" s="428"/>
      <c r="BR11" s="428"/>
      <c r="BS11" s="428"/>
      <c r="BT11" s="428"/>
      <c r="BU11" s="429"/>
      <c r="BV11" s="427">
        <v>2436100</v>
      </c>
      <c r="BW11" s="428"/>
      <c r="BX11" s="428"/>
      <c r="BY11" s="428"/>
      <c r="BZ11" s="428"/>
      <c r="CA11" s="428"/>
      <c r="CB11" s="428"/>
      <c r="CC11" s="429"/>
      <c r="CD11" s="430" t="s">
        <v>129</v>
      </c>
      <c r="CE11" s="431"/>
      <c r="CF11" s="431"/>
      <c r="CG11" s="431"/>
      <c r="CH11" s="431"/>
      <c r="CI11" s="431"/>
      <c r="CJ11" s="431"/>
      <c r="CK11" s="431"/>
      <c r="CL11" s="431"/>
      <c r="CM11" s="431"/>
      <c r="CN11" s="431"/>
      <c r="CO11" s="431"/>
      <c r="CP11" s="431"/>
      <c r="CQ11" s="431"/>
      <c r="CR11" s="431"/>
      <c r="CS11" s="432"/>
      <c r="CT11" s="467" t="s">
        <v>130</v>
      </c>
      <c r="CU11" s="468"/>
      <c r="CV11" s="468"/>
      <c r="CW11" s="468"/>
      <c r="CX11" s="468"/>
      <c r="CY11" s="468"/>
      <c r="CZ11" s="468"/>
      <c r="DA11" s="469"/>
      <c r="DB11" s="467" t="s">
        <v>131</v>
      </c>
      <c r="DC11" s="468"/>
      <c r="DD11" s="468"/>
      <c r="DE11" s="468"/>
      <c r="DF11" s="468"/>
      <c r="DG11" s="468"/>
      <c r="DH11" s="468"/>
      <c r="DI11" s="469"/>
      <c r="DJ11" s="184"/>
      <c r="DK11" s="184"/>
      <c r="DL11" s="184"/>
      <c r="DM11" s="184"/>
      <c r="DN11" s="184"/>
      <c r="DO11" s="184"/>
    </row>
    <row r="12" spans="1:119" ht="18.75" customHeight="1" x14ac:dyDescent="0.15">
      <c r="A12" s="185"/>
      <c r="B12" s="487" t="s">
        <v>132</v>
      </c>
      <c r="C12" s="488"/>
      <c r="D12" s="488"/>
      <c r="E12" s="488"/>
      <c r="F12" s="488"/>
      <c r="G12" s="488"/>
      <c r="H12" s="488"/>
      <c r="I12" s="488"/>
      <c r="J12" s="488"/>
      <c r="K12" s="489"/>
      <c r="L12" s="496" t="s">
        <v>133</v>
      </c>
      <c r="M12" s="497"/>
      <c r="N12" s="497"/>
      <c r="O12" s="497"/>
      <c r="P12" s="497"/>
      <c r="Q12" s="498"/>
      <c r="R12" s="499">
        <v>45262</v>
      </c>
      <c r="S12" s="500"/>
      <c r="T12" s="500"/>
      <c r="U12" s="500"/>
      <c r="V12" s="501"/>
      <c r="W12" s="502" t="s">
        <v>1</v>
      </c>
      <c r="X12" s="460"/>
      <c r="Y12" s="460"/>
      <c r="Z12" s="460"/>
      <c r="AA12" s="460"/>
      <c r="AB12" s="503"/>
      <c r="AC12" s="504" t="s">
        <v>134</v>
      </c>
      <c r="AD12" s="505"/>
      <c r="AE12" s="505"/>
      <c r="AF12" s="505"/>
      <c r="AG12" s="506"/>
      <c r="AH12" s="504" t="s">
        <v>135</v>
      </c>
      <c r="AI12" s="505"/>
      <c r="AJ12" s="505"/>
      <c r="AK12" s="505"/>
      <c r="AL12" s="507"/>
      <c r="AM12" s="456" t="s">
        <v>136</v>
      </c>
      <c r="AN12" s="457"/>
      <c r="AO12" s="457"/>
      <c r="AP12" s="457"/>
      <c r="AQ12" s="457"/>
      <c r="AR12" s="457"/>
      <c r="AS12" s="457"/>
      <c r="AT12" s="458"/>
      <c r="AU12" s="459" t="s">
        <v>116</v>
      </c>
      <c r="AV12" s="460"/>
      <c r="AW12" s="460"/>
      <c r="AX12" s="460"/>
      <c r="AY12" s="461" t="s">
        <v>137</v>
      </c>
      <c r="AZ12" s="462"/>
      <c r="BA12" s="462"/>
      <c r="BB12" s="462"/>
      <c r="BC12" s="462"/>
      <c r="BD12" s="462"/>
      <c r="BE12" s="462"/>
      <c r="BF12" s="462"/>
      <c r="BG12" s="462"/>
      <c r="BH12" s="462"/>
      <c r="BI12" s="462"/>
      <c r="BJ12" s="462"/>
      <c r="BK12" s="462"/>
      <c r="BL12" s="462"/>
      <c r="BM12" s="463"/>
      <c r="BN12" s="427">
        <v>0</v>
      </c>
      <c r="BO12" s="428"/>
      <c r="BP12" s="428"/>
      <c r="BQ12" s="428"/>
      <c r="BR12" s="428"/>
      <c r="BS12" s="428"/>
      <c r="BT12" s="428"/>
      <c r="BU12" s="429"/>
      <c r="BV12" s="427">
        <v>0</v>
      </c>
      <c r="BW12" s="428"/>
      <c r="BX12" s="428"/>
      <c r="BY12" s="428"/>
      <c r="BZ12" s="428"/>
      <c r="CA12" s="428"/>
      <c r="CB12" s="428"/>
      <c r="CC12" s="429"/>
      <c r="CD12" s="430" t="s">
        <v>138</v>
      </c>
      <c r="CE12" s="431"/>
      <c r="CF12" s="431"/>
      <c r="CG12" s="431"/>
      <c r="CH12" s="431"/>
      <c r="CI12" s="431"/>
      <c r="CJ12" s="431"/>
      <c r="CK12" s="431"/>
      <c r="CL12" s="431"/>
      <c r="CM12" s="431"/>
      <c r="CN12" s="431"/>
      <c r="CO12" s="431"/>
      <c r="CP12" s="431"/>
      <c r="CQ12" s="431"/>
      <c r="CR12" s="431"/>
      <c r="CS12" s="432"/>
      <c r="CT12" s="467" t="s">
        <v>131</v>
      </c>
      <c r="CU12" s="468"/>
      <c r="CV12" s="468"/>
      <c r="CW12" s="468"/>
      <c r="CX12" s="468"/>
      <c r="CY12" s="468"/>
      <c r="CZ12" s="468"/>
      <c r="DA12" s="469"/>
      <c r="DB12" s="467" t="s">
        <v>130</v>
      </c>
      <c r="DC12" s="468"/>
      <c r="DD12" s="468"/>
      <c r="DE12" s="468"/>
      <c r="DF12" s="468"/>
      <c r="DG12" s="468"/>
      <c r="DH12" s="468"/>
      <c r="DI12" s="469"/>
      <c r="DJ12" s="184"/>
      <c r="DK12" s="184"/>
      <c r="DL12" s="184"/>
      <c r="DM12" s="184"/>
      <c r="DN12" s="184"/>
      <c r="DO12" s="184"/>
    </row>
    <row r="13" spans="1:119" ht="18.75" customHeight="1" x14ac:dyDescent="0.15">
      <c r="A13" s="185"/>
      <c r="B13" s="490"/>
      <c r="C13" s="491"/>
      <c r="D13" s="491"/>
      <c r="E13" s="491"/>
      <c r="F13" s="491"/>
      <c r="G13" s="491"/>
      <c r="H13" s="491"/>
      <c r="I13" s="491"/>
      <c r="J13" s="491"/>
      <c r="K13" s="492"/>
      <c r="L13" s="195"/>
      <c r="M13" s="518" t="s">
        <v>139</v>
      </c>
      <c r="N13" s="519"/>
      <c r="O13" s="519"/>
      <c r="P13" s="519"/>
      <c r="Q13" s="520"/>
      <c r="R13" s="511">
        <v>44907</v>
      </c>
      <c r="S13" s="512"/>
      <c r="T13" s="512"/>
      <c r="U13" s="512"/>
      <c r="V13" s="513"/>
      <c r="W13" s="443" t="s">
        <v>140</v>
      </c>
      <c r="X13" s="444"/>
      <c r="Y13" s="444"/>
      <c r="Z13" s="444"/>
      <c r="AA13" s="444"/>
      <c r="AB13" s="434"/>
      <c r="AC13" s="478">
        <v>5398</v>
      </c>
      <c r="AD13" s="479"/>
      <c r="AE13" s="479"/>
      <c r="AF13" s="479"/>
      <c r="AG13" s="521"/>
      <c r="AH13" s="478">
        <v>5986</v>
      </c>
      <c r="AI13" s="479"/>
      <c r="AJ13" s="479"/>
      <c r="AK13" s="479"/>
      <c r="AL13" s="480"/>
      <c r="AM13" s="456" t="s">
        <v>141</v>
      </c>
      <c r="AN13" s="457"/>
      <c r="AO13" s="457"/>
      <c r="AP13" s="457"/>
      <c r="AQ13" s="457"/>
      <c r="AR13" s="457"/>
      <c r="AS13" s="457"/>
      <c r="AT13" s="458"/>
      <c r="AU13" s="459" t="s">
        <v>142</v>
      </c>
      <c r="AV13" s="460"/>
      <c r="AW13" s="460"/>
      <c r="AX13" s="460"/>
      <c r="AY13" s="461" t="s">
        <v>143</v>
      </c>
      <c r="AZ13" s="462"/>
      <c r="BA13" s="462"/>
      <c r="BB13" s="462"/>
      <c r="BC13" s="462"/>
      <c r="BD13" s="462"/>
      <c r="BE13" s="462"/>
      <c r="BF13" s="462"/>
      <c r="BG13" s="462"/>
      <c r="BH13" s="462"/>
      <c r="BI13" s="462"/>
      <c r="BJ13" s="462"/>
      <c r="BK13" s="462"/>
      <c r="BL13" s="462"/>
      <c r="BM13" s="463"/>
      <c r="BN13" s="427">
        <v>2246777</v>
      </c>
      <c r="BO13" s="428"/>
      <c r="BP13" s="428"/>
      <c r="BQ13" s="428"/>
      <c r="BR13" s="428"/>
      <c r="BS13" s="428"/>
      <c r="BT13" s="428"/>
      <c r="BU13" s="429"/>
      <c r="BV13" s="427">
        <v>2463278</v>
      </c>
      <c r="BW13" s="428"/>
      <c r="BX13" s="428"/>
      <c r="BY13" s="428"/>
      <c r="BZ13" s="428"/>
      <c r="CA13" s="428"/>
      <c r="CB13" s="428"/>
      <c r="CC13" s="429"/>
      <c r="CD13" s="430" t="s">
        <v>144</v>
      </c>
      <c r="CE13" s="431"/>
      <c r="CF13" s="431"/>
      <c r="CG13" s="431"/>
      <c r="CH13" s="431"/>
      <c r="CI13" s="431"/>
      <c r="CJ13" s="431"/>
      <c r="CK13" s="431"/>
      <c r="CL13" s="431"/>
      <c r="CM13" s="431"/>
      <c r="CN13" s="431"/>
      <c r="CO13" s="431"/>
      <c r="CP13" s="431"/>
      <c r="CQ13" s="431"/>
      <c r="CR13" s="431"/>
      <c r="CS13" s="432"/>
      <c r="CT13" s="424">
        <v>-2</v>
      </c>
      <c r="CU13" s="425"/>
      <c r="CV13" s="425"/>
      <c r="CW13" s="425"/>
      <c r="CX13" s="425"/>
      <c r="CY13" s="425"/>
      <c r="CZ13" s="425"/>
      <c r="DA13" s="426"/>
      <c r="DB13" s="424">
        <v>0.8</v>
      </c>
      <c r="DC13" s="425"/>
      <c r="DD13" s="425"/>
      <c r="DE13" s="425"/>
      <c r="DF13" s="425"/>
      <c r="DG13" s="425"/>
      <c r="DH13" s="425"/>
      <c r="DI13" s="426"/>
      <c r="DJ13" s="184"/>
      <c r="DK13" s="184"/>
      <c r="DL13" s="184"/>
      <c r="DM13" s="184"/>
      <c r="DN13" s="184"/>
      <c r="DO13" s="184"/>
    </row>
    <row r="14" spans="1:119" ht="18.75" customHeight="1" thickBot="1" x14ac:dyDescent="0.2">
      <c r="A14" s="185"/>
      <c r="B14" s="490"/>
      <c r="C14" s="491"/>
      <c r="D14" s="491"/>
      <c r="E14" s="491"/>
      <c r="F14" s="491"/>
      <c r="G14" s="491"/>
      <c r="H14" s="491"/>
      <c r="I14" s="491"/>
      <c r="J14" s="491"/>
      <c r="K14" s="492"/>
      <c r="L14" s="508" t="s">
        <v>145</v>
      </c>
      <c r="M14" s="509"/>
      <c r="N14" s="509"/>
      <c r="O14" s="509"/>
      <c r="P14" s="509"/>
      <c r="Q14" s="510"/>
      <c r="R14" s="511">
        <v>46133</v>
      </c>
      <c r="S14" s="512"/>
      <c r="T14" s="512"/>
      <c r="U14" s="512"/>
      <c r="V14" s="513"/>
      <c r="W14" s="417"/>
      <c r="X14" s="418"/>
      <c r="Y14" s="418"/>
      <c r="Z14" s="418"/>
      <c r="AA14" s="418"/>
      <c r="AB14" s="407"/>
      <c r="AC14" s="514">
        <v>23.9</v>
      </c>
      <c r="AD14" s="515"/>
      <c r="AE14" s="515"/>
      <c r="AF14" s="515"/>
      <c r="AG14" s="516"/>
      <c r="AH14" s="514">
        <v>25</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146</v>
      </c>
      <c r="CE14" s="523"/>
      <c r="CF14" s="523"/>
      <c r="CG14" s="523"/>
      <c r="CH14" s="523"/>
      <c r="CI14" s="523"/>
      <c r="CJ14" s="523"/>
      <c r="CK14" s="523"/>
      <c r="CL14" s="523"/>
      <c r="CM14" s="523"/>
      <c r="CN14" s="523"/>
      <c r="CO14" s="523"/>
      <c r="CP14" s="523"/>
      <c r="CQ14" s="523"/>
      <c r="CR14" s="523"/>
      <c r="CS14" s="524"/>
      <c r="CT14" s="525" t="s">
        <v>130</v>
      </c>
      <c r="CU14" s="526"/>
      <c r="CV14" s="526"/>
      <c r="CW14" s="526"/>
      <c r="CX14" s="526"/>
      <c r="CY14" s="526"/>
      <c r="CZ14" s="526"/>
      <c r="DA14" s="527"/>
      <c r="DB14" s="525" t="s">
        <v>147</v>
      </c>
      <c r="DC14" s="526"/>
      <c r="DD14" s="526"/>
      <c r="DE14" s="526"/>
      <c r="DF14" s="526"/>
      <c r="DG14" s="526"/>
      <c r="DH14" s="526"/>
      <c r="DI14" s="527"/>
      <c r="DJ14" s="184"/>
      <c r="DK14" s="184"/>
      <c r="DL14" s="184"/>
      <c r="DM14" s="184"/>
      <c r="DN14" s="184"/>
      <c r="DO14" s="184"/>
    </row>
    <row r="15" spans="1:119" ht="18.75" customHeight="1" x14ac:dyDescent="0.15">
      <c r="A15" s="185"/>
      <c r="B15" s="490"/>
      <c r="C15" s="491"/>
      <c r="D15" s="491"/>
      <c r="E15" s="491"/>
      <c r="F15" s="491"/>
      <c r="G15" s="491"/>
      <c r="H15" s="491"/>
      <c r="I15" s="491"/>
      <c r="J15" s="491"/>
      <c r="K15" s="492"/>
      <c r="L15" s="195"/>
      <c r="M15" s="518" t="s">
        <v>148</v>
      </c>
      <c r="N15" s="519"/>
      <c r="O15" s="519"/>
      <c r="P15" s="519"/>
      <c r="Q15" s="520"/>
      <c r="R15" s="511">
        <v>45814</v>
      </c>
      <c r="S15" s="512"/>
      <c r="T15" s="512"/>
      <c r="U15" s="512"/>
      <c r="V15" s="513"/>
      <c r="W15" s="443" t="s">
        <v>149</v>
      </c>
      <c r="X15" s="444"/>
      <c r="Y15" s="444"/>
      <c r="Z15" s="444"/>
      <c r="AA15" s="444"/>
      <c r="AB15" s="434"/>
      <c r="AC15" s="478">
        <v>4461</v>
      </c>
      <c r="AD15" s="479"/>
      <c r="AE15" s="479"/>
      <c r="AF15" s="479"/>
      <c r="AG15" s="521"/>
      <c r="AH15" s="478">
        <v>4817</v>
      </c>
      <c r="AI15" s="479"/>
      <c r="AJ15" s="479"/>
      <c r="AK15" s="479"/>
      <c r="AL15" s="480"/>
      <c r="AM15" s="456"/>
      <c r="AN15" s="457"/>
      <c r="AO15" s="457"/>
      <c r="AP15" s="457"/>
      <c r="AQ15" s="457"/>
      <c r="AR15" s="457"/>
      <c r="AS15" s="457"/>
      <c r="AT15" s="458"/>
      <c r="AU15" s="459"/>
      <c r="AV15" s="460"/>
      <c r="AW15" s="460"/>
      <c r="AX15" s="460"/>
      <c r="AY15" s="387" t="s">
        <v>150</v>
      </c>
      <c r="AZ15" s="388"/>
      <c r="BA15" s="388"/>
      <c r="BB15" s="388"/>
      <c r="BC15" s="388"/>
      <c r="BD15" s="388"/>
      <c r="BE15" s="388"/>
      <c r="BF15" s="388"/>
      <c r="BG15" s="388"/>
      <c r="BH15" s="388"/>
      <c r="BI15" s="388"/>
      <c r="BJ15" s="388"/>
      <c r="BK15" s="388"/>
      <c r="BL15" s="388"/>
      <c r="BM15" s="389"/>
      <c r="BN15" s="390">
        <v>3737935</v>
      </c>
      <c r="BO15" s="391"/>
      <c r="BP15" s="391"/>
      <c r="BQ15" s="391"/>
      <c r="BR15" s="391"/>
      <c r="BS15" s="391"/>
      <c r="BT15" s="391"/>
      <c r="BU15" s="392"/>
      <c r="BV15" s="390">
        <v>3718944</v>
      </c>
      <c r="BW15" s="391"/>
      <c r="BX15" s="391"/>
      <c r="BY15" s="391"/>
      <c r="BZ15" s="391"/>
      <c r="CA15" s="391"/>
      <c r="CB15" s="391"/>
      <c r="CC15" s="392"/>
      <c r="CD15" s="528" t="s">
        <v>151</v>
      </c>
      <c r="CE15" s="529"/>
      <c r="CF15" s="529"/>
      <c r="CG15" s="529"/>
      <c r="CH15" s="529"/>
      <c r="CI15" s="529"/>
      <c r="CJ15" s="529"/>
      <c r="CK15" s="529"/>
      <c r="CL15" s="529"/>
      <c r="CM15" s="529"/>
      <c r="CN15" s="529"/>
      <c r="CO15" s="529"/>
      <c r="CP15" s="529"/>
      <c r="CQ15" s="529"/>
      <c r="CR15" s="529"/>
      <c r="CS15" s="53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0"/>
      <c r="C16" s="491"/>
      <c r="D16" s="491"/>
      <c r="E16" s="491"/>
      <c r="F16" s="491"/>
      <c r="G16" s="491"/>
      <c r="H16" s="491"/>
      <c r="I16" s="491"/>
      <c r="J16" s="491"/>
      <c r="K16" s="492"/>
      <c r="L16" s="508" t="s">
        <v>152</v>
      </c>
      <c r="M16" s="539"/>
      <c r="N16" s="539"/>
      <c r="O16" s="539"/>
      <c r="P16" s="539"/>
      <c r="Q16" s="540"/>
      <c r="R16" s="531" t="s">
        <v>153</v>
      </c>
      <c r="S16" s="532"/>
      <c r="T16" s="532"/>
      <c r="U16" s="532"/>
      <c r="V16" s="533"/>
      <c r="W16" s="417"/>
      <c r="X16" s="418"/>
      <c r="Y16" s="418"/>
      <c r="Z16" s="418"/>
      <c r="AA16" s="418"/>
      <c r="AB16" s="407"/>
      <c r="AC16" s="514">
        <v>19.8</v>
      </c>
      <c r="AD16" s="515"/>
      <c r="AE16" s="515"/>
      <c r="AF16" s="515"/>
      <c r="AG16" s="516"/>
      <c r="AH16" s="514">
        <v>20.2</v>
      </c>
      <c r="AI16" s="515"/>
      <c r="AJ16" s="515"/>
      <c r="AK16" s="515"/>
      <c r="AL16" s="517"/>
      <c r="AM16" s="456"/>
      <c r="AN16" s="457"/>
      <c r="AO16" s="457"/>
      <c r="AP16" s="457"/>
      <c r="AQ16" s="457"/>
      <c r="AR16" s="457"/>
      <c r="AS16" s="457"/>
      <c r="AT16" s="458"/>
      <c r="AU16" s="459"/>
      <c r="AV16" s="460"/>
      <c r="AW16" s="460"/>
      <c r="AX16" s="460"/>
      <c r="AY16" s="461" t="s">
        <v>154</v>
      </c>
      <c r="AZ16" s="462"/>
      <c r="BA16" s="462"/>
      <c r="BB16" s="462"/>
      <c r="BC16" s="462"/>
      <c r="BD16" s="462"/>
      <c r="BE16" s="462"/>
      <c r="BF16" s="462"/>
      <c r="BG16" s="462"/>
      <c r="BH16" s="462"/>
      <c r="BI16" s="462"/>
      <c r="BJ16" s="462"/>
      <c r="BK16" s="462"/>
      <c r="BL16" s="462"/>
      <c r="BM16" s="463"/>
      <c r="BN16" s="427">
        <v>15098089</v>
      </c>
      <c r="BO16" s="428"/>
      <c r="BP16" s="428"/>
      <c r="BQ16" s="428"/>
      <c r="BR16" s="428"/>
      <c r="BS16" s="428"/>
      <c r="BT16" s="428"/>
      <c r="BU16" s="429"/>
      <c r="BV16" s="427">
        <v>15019387</v>
      </c>
      <c r="BW16" s="428"/>
      <c r="BX16" s="428"/>
      <c r="BY16" s="428"/>
      <c r="BZ16" s="428"/>
      <c r="CA16" s="428"/>
      <c r="CB16" s="428"/>
      <c r="CC16" s="429"/>
      <c r="CD16" s="199"/>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184"/>
      <c r="DK16" s="184"/>
      <c r="DL16" s="184"/>
      <c r="DM16" s="184"/>
      <c r="DN16" s="184"/>
      <c r="DO16" s="184"/>
    </row>
    <row r="17" spans="1:119" ht="18.75" customHeight="1" thickBot="1" x14ac:dyDescent="0.2">
      <c r="A17" s="185"/>
      <c r="B17" s="493"/>
      <c r="C17" s="494"/>
      <c r="D17" s="494"/>
      <c r="E17" s="494"/>
      <c r="F17" s="494"/>
      <c r="G17" s="494"/>
      <c r="H17" s="494"/>
      <c r="I17" s="494"/>
      <c r="J17" s="494"/>
      <c r="K17" s="495"/>
      <c r="L17" s="200"/>
      <c r="M17" s="534" t="s">
        <v>155</v>
      </c>
      <c r="N17" s="535"/>
      <c r="O17" s="535"/>
      <c r="P17" s="535"/>
      <c r="Q17" s="536"/>
      <c r="R17" s="531" t="s">
        <v>156</v>
      </c>
      <c r="S17" s="532"/>
      <c r="T17" s="532"/>
      <c r="U17" s="532"/>
      <c r="V17" s="533"/>
      <c r="W17" s="443" t="s">
        <v>157</v>
      </c>
      <c r="X17" s="444"/>
      <c r="Y17" s="444"/>
      <c r="Z17" s="444"/>
      <c r="AA17" s="444"/>
      <c r="AB17" s="434"/>
      <c r="AC17" s="478">
        <v>12723</v>
      </c>
      <c r="AD17" s="479"/>
      <c r="AE17" s="479"/>
      <c r="AF17" s="479"/>
      <c r="AG17" s="521"/>
      <c r="AH17" s="478">
        <v>13096</v>
      </c>
      <c r="AI17" s="479"/>
      <c r="AJ17" s="479"/>
      <c r="AK17" s="479"/>
      <c r="AL17" s="480"/>
      <c r="AM17" s="456"/>
      <c r="AN17" s="457"/>
      <c r="AO17" s="457"/>
      <c r="AP17" s="457"/>
      <c r="AQ17" s="457"/>
      <c r="AR17" s="457"/>
      <c r="AS17" s="457"/>
      <c r="AT17" s="458"/>
      <c r="AU17" s="459"/>
      <c r="AV17" s="460"/>
      <c r="AW17" s="460"/>
      <c r="AX17" s="460"/>
      <c r="AY17" s="461" t="s">
        <v>158</v>
      </c>
      <c r="AZ17" s="462"/>
      <c r="BA17" s="462"/>
      <c r="BB17" s="462"/>
      <c r="BC17" s="462"/>
      <c r="BD17" s="462"/>
      <c r="BE17" s="462"/>
      <c r="BF17" s="462"/>
      <c r="BG17" s="462"/>
      <c r="BH17" s="462"/>
      <c r="BI17" s="462"/>
      <c r="BJ17" s="462"/>
      <c r="BK17" s="462"/>
      <c r="BL17" s="462"/>
      <c r="BM17" s="463"/>
      <c r="BN17" s="427">
        <v>4690994</v>
      </c>
      <c r="BO17" s="428"/>
      <c r="BP17" s="428"/>
      <c r="BQ17" s="428"/>
      <c r="BR17" s="428"/>
      <c r="BS17" s="428"/>
      <c r="BT17" s="428"/>
      <c r="BU17" s="429"/>
      <c r="BV17" s="427">
        <v>4668106</v>
      </c>
      <c r="BW17" s="428"/>
      <c r="BX17" s="428"/>
      <c r="BY17" s="428"/>
      <c r="BZ17" s="428"/>
      <c r="CA17" s="428"/>
      <c r="CB17" s="428"/>
      <c r="CC17" s="429"/>
      <c r="CD17" s="199"/>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184"/>
      <c r="DK17" s="184"/>
      <c r="DL17" s="184"/>
      <c r="DM17" s="184"/>
      <c r="DN17" s="184"/>
      <c r="DO17" s="184"/>
    </row>
    <row r="18" spans="1:119" ht="18.75" customHeight="1" thickBot="1" x14ac:dyDescent="0.2">
      <c r="A18" s="185"/>
      <c r="B18" s="541" t="s">
        <v>159</v>
      </c>
      <c r="C18" s="470"/>
      <c r="D18" s="470"/>
      <c r="E18" s="542"/>
      <c r="F18" s="542"/>
      <c r="G18" s="542"/>
      <c r="H18" s="542"/>
      <c r="I18" s="542"/>
      <c r="J18" s="542"/>
      <c r="K18" s="542"/>
      <c r="L18" s="543">
        <v>170.11</v>
      </c>
      <c r="M18" s="543"/>
      <c r="N18" s="543"/>
      <c r="O18" s="543"/>
      <c r="P18" s="543"/>
      <c r="Q18" s="543"/>
      <c r="R18" s="544"/>
      <c r="S18" s="544"/>
      <c r="T18" s="544"/>
      <c r="U18" s="544"/>
      <c r="V18" s="545"/>
      <c r="W18" s="445"/>
      <c r="X18" s="446"/>
      <c r="Y18" s="446"/>
      <c r="Z18" s="446"/>
      <c r="AA18" s="446"/>
      <c r="AB18" s="437"/>
      <c r="AC18" s="546">
        <v>56.3</v>
      </c>
      <c r="AD18" s="547"/>
      <c r="AE18" s="547"/>
      <c r="AF18" s="547"/>
      <c r="AG18" s="548"/>
      <c r="AH18" s="546">
        <v>54.8</v>
      </c>
      <c r="AI18" s="547"/>
      <c r="AJ18" s="547"/>
      <c r="AK18" s="547"/>
      <c r="AL18" s="549"/>
      <c r="AM18" s="456"/>
      <c r="AN18" s="457"/>
      <c r="AO18" s="457"/>
      <c r="AP18" s="457"/>
      <c r="AQ18" s="457"/>
      <c r="AR18" s="457"/>
      <c r="AS18" s="457"/>
      <c r="AT18" s="458"/>
      <c r="AU18" s="459"/>
      <c r="AV18" s="460"/>
      <c r="AW18" s="460"/>
      <c r="AX18" s="460"/>
      <c r="AY18" s="461" t="s">
        <v>160</v>
      </c>
      <c r="AZ18" s="462"/>
      <c r="BA18" s="462"/>
      <c r="BB18" s="462"/>
      <c r="BC18" s="462"/>
      <c r="BD18" s="462"/>
      <c r="BE18" s="462"/>
      <c r="BF18" s="462"/>
      <c r="BG18" s="462"/>
      <c r="BH18" s="462"/>
      <c r="BI18" s="462"/>
      <c r="BJ18" s="462"/>
      <c r="BK18" s="462"/>
      <c r="BL18" s="462"/>
      <c r="BM18" s="463"/>
      <c r="BN18" s="427">
        <v>14846819</v>
      </c>
      <c r="BO18" s="428"/>
      <c r="BP18" s="428"/>
      <c r="BQ18" s="428"/>
      <c r="BR18" s="428"/>
      <c r="BS18" s="428"/>
      <c r="BT18" s="428"/>
      <c r="BU18" s="429"/>
      <c r="BV18" s="427">
        <v>15382282</v>
      </c>
      <c r="BW18" s="428"/>
      <c r="BX18" s="428"/>
      <c r="BY18" s="428"/>
      <c r="BZ18" s="428"/>
      <c r="CA18" s="428"/>
      <c r="CB18" s="428"/>
      <c r="CC18" s="429"/>
      <c r="CD18" s="199"/>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184"/>
      <c r="DK18" s="184"/>
      <c r="DL18" s="184"/>
      <c r="DM18" s="184"/>
      <c r="DN18" s="184"/>
      <c r="DO18" s="184"/>
    </row>
    <row r="19" spans="1:119" ht="18.75" customHeight="1" thickBot="1" x14ac:dyDescent="0.2">
      <c r="A19" s="185"/>
      <c r="B19" s="541" t="s">
        <v>161</v>
      </c>
      <c r="C19" s="470"/>
      <c r="D19" s="470"/>
      <c r="E19" s="542"/>
      <c r="F19" s="542"/>
      <c r="G19" s="542"/>
      <c r="H19" s="542"/>
      <c r="I19" s="542"/>
      <c r="J19" s="542"/>
      <c r="K19" s="542"/>
      <c r="L19" s="550">
        <v>274</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162</v>
      </c>
      <c r="AZ19" s="462"/>
      <c r="BA19" s="462"/>
      <c r="BB19" s="462"/>
      <c r="BC19" s="462"/>
      <c r="BD19" s="462"/>
      <c r="BE19" s="462"/>
      <c r="BF19" s="462"/>
      <c r="BG19" s="462"/>
      <c r="BH19" s="462"/>
      <c r="BI19" s="462"/>
      <c r="BJ19" s="462"/>
      <c r="BK19" s="462"/>
      <c r="BL19" s="462"/>
      <c r="BM19" s="463"/>
      <c r="BN19" s="427">
        <v>21644741</v>
      </c>
      <c r="BO19" s="428"/>
      <c r="BP19" s="428"/>
      <c r="BQ19" s="428"/>
      <c r="BR19" s="428"/>
      <c r="BS19" s="428"/>
      <c r="BT19" s="428"/>
      <c r="BU19" s="429"/>
      <c r="BV19" s="427">
        <v>22490758</v>
      </c>
      <c r="BW19" s="428"/>
      <c r="BX19" s="428"/>
      <c r="BY19" s="428"/>
      <c r="BZ19" s="428"/>
      <c r="CA19" s="428"/>
      <c r="CB19" s="428"/>
      <c r="CC19" s="429"/>
      <c r="CD19" s="199"/>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184"/>
      <c r="DK19" s="184"/>
      <c r="DL19" s="184"/>
      <c r="DM19" s="184"/>
      <c r="DN19" s="184"/>
      <c r="DO19" s="184"/>
    </row>
    <row r="20" spans="1:119" ht="18.75" customHeight="1" thickBot="1" x14ac:dyDescent="0.2">
      <c r="A20" s="185"/>
      <c r="B20" s="541" t="s">
        <v>163</v>
      </c>
      <c r="C20" s="470"/>
      <c r="D20" s="470"/>
      <c r="E20" s="542"/>
      <c r="F20" s="542"/>
      <c r="G20" s="542"/>
      <c r="H20" s="542"/>
      <c r="I20" s="542"/>
      <c r="J20" s="542"/>
      <c r="K20" s="542"/>
      <c r="L20" s="550">
        <v>16664</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199"/>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184"/>
      <c r="DK20" s="184"/>
      <c r="DL20" s="184"/>
      <c r="DM20" s="184"/>
      <c r="DN20" s="184"/>
      <c r="DO20" s="184"/>
    </row>
    <row r="21" spans="1:119" ht="18.75" customHeight="1" x14ac:dyDescent="0.15">
      <c r="A21" s="185"/>
      <c r="B21" s="561" t="s">
        <v>164</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199"/>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184"/>
      <c r="DK21" s="184"/>
      <c r="DL21" s="184"/>
      <c r="DM21" s="184"/>
      <c r="DN21" s="184"/>
      <c r="DO21" s="184"/>
    </row>
    <row r="22" spans="1:119" ht="18.75" customHeight="1" thickBot="1" x14ac:dyDescent="0.2">
      <c r="A22" s="185"/>
      <c r="B22" s="564" t="s">
        <v>165</v>
      </c>
      <c r="C22" s="565"/>
      <c r="D22" s="566"/>
      <c r="E22" s="439" t="s">
        <v>1</v>
      </c>
      <c r="F22" s="444"/>
      <c r="G22" s="444"/>
      <c r="H22" s="444"/>
      <c r="I22" s="444"/>
      <c r="J22" s="444"/>
      <c r="K22" s="434"/>
      <c r="L22" s="439" t="s">
        <v>166</v>
      </c>
      <c r="M22" s="444"/>
      <c r="N22" s="444"/>
      <c r="O22" s="444"/>
      <c r="P22" s="434"/>
      <c r="Q22" s="573" t="s">
        <v>167</v>
      </c>
      <c r="R22" s="574"/>
      <c r="S22" s="574"/>
      <c r="T22" s="574"/>
      <c r="U22" s="574"/>
      <c r="V22" s="575"/>
      <c r="W22" s="579" t="s">
        <v>168</v>
      </c>
      <c r="X22" s="565"/>
      <c r="Y22" s="566"/>
      <c r="Z22" s="439" t="s">
        <v>1</v>
      </c>
      <c r="AA22" s="444"/>
      <c r="AB22" s="444"/>
      <c r="AC22" s="444"/>
      <c r="AD22" s="444"/>
      <c r="AE22" s="444"/>
      <c r="AF22" s="444"/>
      <c r="AG22" s="434"/>
      <c r="AH22" s="592" t="s">
        <v>169</v>
      </c>
      <c r="AI22" s="444"/>
      <c r="AJ22" s="444"/>
      <c r="AK22" s="444"/>
      <c r="AL22" s="434"/>
      <c r="AM22" s="592" t="s">
        <v>170</v>
      </c>
      <c r="AN22" s="593"/>
      <c r="AO22" s="593"/>
      <c r="AP22" s="593"/>
      <c r="AQ22" s="593"/>
      <c r="AR22" s="594"/>
      <c r="AS22" s="573" t="s">
        <v>167</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199"/>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184"/>
      <c r="DK22" s="184"/>
      <c r="DL22" s="184"/>
      <c r="DM22" s="184"/>
      <c r="DN22" s="184"/>
      <c r="DO22" s="184"/>
    </row>
    <row r="23" spans="1:119" ht="18.75" customHeight="1" x14ac:dyDescent="0.15">
      <c r="A23" s="185"/>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5"/>
      <c r="AN23" s="596"/>
      <c r="AO23" s="596"/>
      <c r="AP23" s="596"/>
      <c r="AQ23" s="596"/>
      <c r="AR23" s="597"/>
      <c r="AS23" s="576"/>
      <c r="AT23" s="577"/>
      <c r="AU23" s="577"/>
      <c r="AV23" s="577"/>
      <c r="AW23" s="577"/>
      <c r="AX23" s="599"/>
      <c r="AY23" s="387" t="s">
        <v>171</v>
      </c>
      <c r="AZ23" s="388"/>
      <c r="BA23" s="388"/>
      <c r="BB23" s="388"/>
      <c r="BC23" s="388"/>
      <c r="BD23" s="388"/>
      <c r="BE23" s="388"/>
      <c r="BF23" s="388"/>
      <c r="BG23" s="388"/>
      <c r="BH23" s="388"/>
      <c r="BI23" s="388"/>
      <c r="BJ23" s="388"/>
      <c r="BK23" s="388"/>
      <c r="BL23" s="388"/>
      <c r="BM23" s="389"/>
      <c r="BN23" s="427">
        <v>21365338</v>
      </c>
      <c r="BO23" s="428"/>
      <c r="BP23" s="428"/>
      <c r="BQ23" s="428"/>
      <c r="BR23" s="428"/>
      <c r="BS23" s="428"/>
      <c r="BT23" s="428"/>
      <c r="BU23" s="429"/>
      <c r="BV23" s="427">
        <v>19957893</v>
      </c>
      <c r="BW23" s="428"/>
      <c r="BX23" s="428"/>
      <c r="BY23" s="428"/>
      <c r="BZ23" s="428"/>
      <c r="CA23" s="428"/>
      <c r="CB23" s="428"/>
      <c r="CC23" s="429"/>
      <c r="CD23" s="199"/>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184"/>
      <c r="DK23" s="184"/>
      <c r="DL23" s="184"/>
      <c r="DM23" s="184"/>
      <c r="DN23" s="184"/>
      <c r="DO23" s="184"/>
    </row>
    <row r="24" spans="1:119" ht="18.75" customHeight="1" thickBot="1" x14ac:dyDescent="0.2">
      <c r="A24" s="185"/>
      <c r="B24" s="567"/>
      <c r="C24" s="568"/>
      <c r="D24" s="569"/>
      <c r="E24" s="477" t="s">
        <v>172</v>
      </c>
      <c r="F24" s="457"/>
      <c r="G24" s="457"/>
      <c r="H24" s="457"/>
      <c r="I24" s="457"/>
      <c r="J24" s="457"/>
      <c r="K24" s="458"/>
      <c r="L24" s="478">
        <v>1</v>
      </c>
      <c r="M24" s="479"/>
      <c r="N24" s="479"/>
      <c r="O24" s="479"/>
      <c r="P24" s="521"/>
      <c r="Q24" s="478">
        <v>8700</v>
      </c>
      <c r="R24" s="479"/>
      <c r="S24" s="479"/>
      <c r="T24" s="479"/>
      <c r="U24" s="479"/>
      <c r="V24" s="521"/>
      <c r="W24" s="580"/>
      <c r="X24" s="568"/>
      <c r="Y24" s="569"/>
      <c r="Z24" s="477" t="s">
        <v>173</v>
      </c>
      <c r="AA24" s="457"/>
      <c r="AB24" s="457"/>
      <c r="AC24" s="457"/>
      <c r="AD24" s="457"/>
      <c r="AE24" s="457"/>
      <c r="AF24" s="457"/>
      <c r="AG24" s="458"/>
      <c r="AH24" s="478">
        <v>408</v>
      </c>
      <c r="AI24" s="479"/>
      <c r="AJ24" s="479"/>
      <c r="AK24" s="479"/>
      <c r="AL24" s="521"/>
      <c r="AM24" s="478">
        <v>1335792</v>
      </c>
      <c r="AN24" s="479"/>
      <c r="AO24" s="479"/>
      <c r="AP24" s="479"/>
      <c r="AQ24" s="479"/>
      <c r="AR24" s="521"/>
      <c r="AS24" s="478">
        <v>3274</v>
      </c>
      <c r="AT24" s="479"/>
      <c r="AU24" s="479"/>
      <c r="AV24" s="479"/>
      <c r="AW24" s="479"/>
      <c r="AX24" s="480"/>
      <c r="AY24" s="600" t="s">
        <v>174</v>
      </c>
      <c r="AZ24" s="601"/>
      <c r="BA24" s="601"/>
      <c r="BB24" s="601"/>
      <c r="BC24" s="601"/>
      <c r="BD24" s="601"/>
      <c r="BE24" s="601"/>
      <c r="BF24" s="601"/>
      <c r="BG24" s="601"/>
      <c r="BH24" s="601"/>
      <c r="BI24" s="601"/>
      <c r="BJ24" s="601"/>
      <c r="BK24" s="601"/>
      <c r="BL24" s="601"/>
      <c r="BM24" s="602"/>
      <c r="BN24" s="427">
        <v>7283868</v>
      </c>
      <c r="BO24" s="428"/>
      <c r="BP24" s="428"/>
      <c r="BQ24" s="428"/>
      <c r="BR24" s="428"/>
      <c r="BS24" s="428"/>
      <c r="BT24" s="428"/>
      <c r="BU24" s="429"/>
      <c r="BV24" s="427">
        <v>6299283</v>
      </c>
      <c r="BW24" s="428"/>
      <c r="BX24" s="428"/>
      <c r="BY24" s="428"/>
      <c r="BZ24" s="428"/>
      <c r="CA24" s="428"/>
      <c r="CB24" s="428"/>
      <c r="CC24" s="429"/>
      <c r="CD24" s="199"/>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184"/>
      <c r="DK24" s="184"/>
      <c r="DL24" s="184"/>
      <c r="DM24" s="184"/>
      <c r="DN24" s="184"/>
      <c r="DO24" s="184"/>
    </row>
    <row r="25" spans="1:119" s="184" customFormat="1" ht="18.75" customHeight="1" x14ac:dyDescent="0.15">
      <c r="A25" s="185"/>
      <c r="B25" s="567"/>
      <c r="C25" s="568"/>
      <c r="D25" s="569"/>
      <c r="E25" s="477" t="s">
        <v>175</v>
      </c>
      <c r="F25" s="457"/>
      <c r="G25" s="457"/>
      <c r="H25" s="457"/>
      <c r="I25" s="457"/>
      <c r="J25" s="457"/>
      <c r="K25" s="458"/>
      <c r="L25" s="478">
        <v>1</v>
      </c>
      <c r="M25" s="479"/>
      <c r="N25" s="479"/>
      <c r="O25" s="479"/>
      <c r="P25" s="521"/>
      <c r="Q25" s="478">
        <v>6780</v>
      </c>
      <c r="R25" s="479"/>
      <c r="S25" s="479"/>
      <c r="T25" s="479"/>
      <c r="U25" s="479"/>
      <c r="V25" s="521"/>
      <c r="W25" s="580"/>
      <c r="X25" s="568"/>
      <c r="Y25" s="569"/>
      <c r="Z25" s="477" t="s">
        <v>176</v>
      </c>
      <c r="AA25" s="457"/>
      <c r="AB25" s="457"/>
      <c r="AC25" s="457"/>
      <c r="AD25" s="457"/>
      <c r="AE25" s="457"/>
      <c r="AF25" s="457"/>
      <c r="AG25" s="458"/>
      <c r="AH25" s="478" t="s">
        <v>147</v>
      </c>
      <c r="AI25" s="479"/>
      <c r="AJ25" s="479"/>
      <c r="AK25" s="479"/>
      <c r="AL25" s="521"/>
      <c r="AM25" s="478" t="s">
        <v>177</v>
      </c>
      <c r="AN25" s="479"/>
      <c r="AO25" s="479"/>
      <c r="AP25" s="479"/>
      <c r="AQ25" s="479"/>
      <c r="AR25" s="521"/>
      <c r="AS25" s="478" t="s">
        <v>177</v>
      </c>
      <c r="AT25" s="479"/>
      <c r="AU25" s="479"/>
      <c r="AV25" s="479"/>
      <c r="AW25" s="479"/>
      <c r="AX25" s="480"/>
      <c r="AY25" s="387" t="s">
        <v>178</v>
      </c>
      <c r="AZ25" s="388"/>
      <c r="BA25" s="388"/>
      <c r="BB25" s="388"/>
      <c r="BC25" s="388"/>
      <c r="BD25" s="388"/>
      <c r="BE25" s="388"/>
      <c r="BF25" s="388"/>
      <c r="BG25" s="388"/>
      <c r="BH25" s="388"/>
      <c r="BI25" s="388"/>
      <c r="BJ25" s="388"/>
      <c r="BK25" s="388"/>
      <c r="BL25" s="388"/>
      <c r="BM25" s="389"/>
      <c r="BN25" s="390">
        <v>4503250</v>
      </c>
      <c r="BO25" s="391"/>
      <c r="BP25" s="391"/>
      <c r="BQ25" s="391"/>
      <c r="BR25" s="391"/>
      <c r="BS25" s="391"/>
      <c r="BT25" s="391"/>
      <c r="BU25" s="392"/>
      <c r="BV25" s="390">
        <v>5666613</v>
      </c>
      <c r="BW25" s="391"/>
      <c r="BX25" s="391"/>
      <c r="BY25" s="391"/>
      <c r="BZ25" s="391"/>
      <c r="CA25" s="391"/>
      <c r="CB25" s="391"/>
      <c r="CC25" s="392"/>
      <c r="CD25" s="199"/>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184" customFormat="1" ht="18.75" customHeight="1" x14ac:dyDescent="0.15">
      <c r="A26" s="185"/>
      <c r="B26" s="567"/>
      <c r="C26" s="568"/>
      <c r="D26" s="569"/>
      <c r="E26" s="477" t="s">
        <v>179</v>
      </c>
      <c r="F26" s="457"/>
      <c r="G26" s="457"/>
      <c r="H26" s="457"/>
      <c r="I26" s="457"/>
      <c r="J26" s="457"/>
      <c r="K26" s="458"/>
      <c r="L26" s="478">
        <v>1</v>
      </c>
      <c r="M26" s="479"/>
      <c r="N26" s="479"/>
      <c r="O26" s="479"/>
      <c r="P26" s="521"/>
      <c r="Q26" s="478">
        <v>6090</v>
      </c>
      <c r="R26" s="479"/>
      <c r="S26" s="479"/>
      <c r="T26" s="479"/>
      <c r="U26" s="479"/>
      <c r="V26" s="521"/>
      <c r="W26" s="580"/>
      <c r="X26" s="568"/>
      <c r="Y26" s="569"/>
      <c r="Z26" s="477" t="s">
        <v>180</v>
      </c>
      <c r="AA26" s="590"/>
      <c r="AB26" s="590"/>
      <c r="AC26" s="590"/>
      <c r="AD26" s="590"/>
      <c r="AE26" s="590"/>
      <c r="AF26" s="590"/>
      <c r="AG26" s="591"/>
      <c r="AH26" s="478">
        <v>28</v>
      </c>
      <c r="AI26" s="479"/>
      <c r="AJ26" s="479"/>
      <c r="AK26" s="479"/>
      <c r="AL26" s="521"/>
      <c r="AM26" s="478">
        <v>85764</v>
      </c>
      <c r="AN26" s="479"/>
      <c r="AO26" s="479"/>
      <c r="AP26" s="479"/>
      <c r="AQ26" s="479"/>
      <c r="AR26" s="521"/>
      <c r="AS26" s="478">
        <v>3063</v>
      </c>
      <c r="AT26" s="479"/>
      <c r="AU26" s="479"/>
      <c r="AV26" s="479"/>
      <c r="AW26" s="479"/>
      <c r="AX26" s="480"/>
      <c r="AY26" s="430" t="s">
        <v>181</v>
      </c>
      <c r="AZ26" s="431"/>
      <c r="BA26" s="431"/>
      <c r="BB26" s="431"/>
      <c r="BC26" s="431"/>
      <c r="BD26" s="431"/>
      <c r="BE26" s="431"/>
      <c r="BF26" s="431"/>
      <c r="BG26" s="431"/>
      <c r="BH26" s="431"/>
      <c r="BI26" s="431"/>
      <c r="BJ26" s="431"/>
      <c r="BK26" s="431"/>
      <c r="BL26" s="431"/>
      <c r="BM26" s="432"/>
      <c r="BN26" s="427" t="s">
        <v>177</v>
      </c>
      <c r="BO26" s="428"/>
      <c r="BP26" s="428"/>
      <c r="BQ26" s="428"/>
      <c r="BR26" s="428"/>
      <c r="BS26" s="428"/>
      <c r="BT26" s="428"/>
      <c r="BU26" s="429"/>
      <c r="BV26" s="427" t="s">
        <v>177</v>
      </c>
      <c r="BW26" s="428"/>
      <c r="BX26" s="428"/>
      <c r="BY26" s="428"/>
      <c r="BZ26" s="428"/>
      <c r="CA26" s="428"/>
      <c r="CB26" s="428"/>
      <c r="CC26" s="429"/>
      <c r="CD26" s="199"/>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85"/>
      <c r="B27" s="567"/>
      <c r="C27" s="568"/>
      <c r="D27" s="569"/>
      <c r="E27" s="477" t="s">
        <v>182</v>
      </c>
      <c r="F27" s="457"/>
      <c r="G27" s="457"/>
      <c r="H27" s="457"/>
      <c r="I27" s="457"/>
      <c r="J27" s="457"/>
      <c r="K27" s="458"/>
      <c r="L27" s="478">
        <v>1</v>
      </c>
      <c r="M27" s="479"/>
      <c r="N27" s="479"/>
      <c r="O27" s="479"/>
      <c r="P27" s="521"/>
      <c r="Q27" s="478">
        <v>4350</v>
      </c>
      <c r="R27" s="479"/>
      <c r="S27" s="479"/>
      <c r="T27" s="479"/>
      <c r="U27" s="479"/>
      <c r="V27" s="521"/>
      <c r="W27" s="580"/>
      <c r="X27" s="568"/>
      <c r="Y27" s="569"/>
      <c r="Z27" s="477" t="s">
        <v>183</v>
      </c>
      <c r="AA27" s="457"/>
      <c r="AB27" s="457"/>
      <c r="AC27" s="457"/>
      <c r="AD27" s="457"/>
      <c r="AE27" s="457"/>
      <c r="AF27" s="457"/>
      <c r="AG27" s="458"/>
      <c r="AH27" s="478">
        <v>9</v>
      </c>
      <c r="AI27" s="479"/>
      <c r="AJ27" s="479"/>
      <c r="AK27" s="479"/>
      <c r="AL27" s="521"/>
      <c r="AM27" s="478">
        <v>36437</v>
      </c>
      <c r="AN27" s="479"/>
      <c r="AO27" s="479"/>
      <c r="AP27" s="479"/>
      <c r="AQ27" s="479"/>
      <c r="AR27" s="521"/>
      <c r="AS27" s="478">
        <v>4049</v>
      </c>
      <c r="AT27" s="479"/>
      <c r="AU27" s="479"/>
      <c r="AV27" s="479"/>
      <c r="AW27" s="479"/>
      <c r="AX27" s="480"/>
      <c r="AY27" s="522" t="s">
        <v>184</v>
      </c>
      <c r="AZ27" s="523"/>
      <c r="BA27" s="523"/>
      <c r="BB27" s="523"/>
      <c r="BC27" s="523"/>
      <c r="BD27" s="523"/>
      <c r="BE27" s="523"/>
      <c r="BF27" s="523"/>
      <c r="BG27" s="523"/>
      <c r="BH27" s="523"/>
      <c r="BI27" s="523"/>
      <c r="BJ27" s="523"/>
      <c r="BK27" s="523"/>
      <c r="BL27" s="523"/>
      <c r="BM27" s="524"/>
      <c r="BN27" s="603">
        <v>584814</v>
      </c>
      <c r="BO27" s="604"/>
      <c r="BP27" s="604"/>
      <c r="BQ27" s="604"/>
      <c r="BR27" s="604"/>
      <c r="BS27" s="604"/>
      <c r="BT27" s="604"/>
      <c r="BU27" s="605"/>
      <c r="BV27" s="603">
        <v>584742</v>
      </c>
      <c r="BW27" s="604"/>
      <c r="BX27" s="604"/>
      <c r="BY27" s="604"/>
      <c r="BZ27" s="604"/>
      <c r="CA27" s="604"/>
      <c r="CB27" s="604"/>
      <c r="CC27" s="605"/>
      <c r="CD27" s="201"/>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184"/>
      <c r="DK27" s="184"/>
      <c r="DL27" s="184"/>
      <c r="DM27" s="184"/>
      <c r="DN27" s="184"/>
      <c r="DO27" s="184"/>
    </row>
    <row r="28" spans="1:119" ht="18.75" customHeight="1" x14ac:dyDescent="0.15">
      <c r="A28" s="185"/>
      <c r="B28" s="567"/>
      <c r="C28" s="568"/>
      <c r="D28" s="569"/>
      <c r="E28" s="477" t="s">
        <v>185</v>
      </c>
      <c r="F28" s="457"/>
      <c r="G28" s="457"/>
      <c r="H28" s="457"/>
      <c r="I28" s="457"/>
      <c r="J28" s="457"/>
      <c r="K28" s="458"/>
      <c r="L28" s="478">
        <v>1</v>
      </c>
      <c r="M28" s="479"/>
      <c r="N28" s="479"/>
      <c r="O28" s="479"/>
      <c r="P28" s="521"/>
      <c r="Q28" s="478">
        <v>3650</v>
      </c>
      <c r="R28" s="479"/>
      <c r="S28" s="479"/>
      <c r="T28" s="479"/>
      <c r="U28" s="479"/>
      <c r="V28" s="521"/>
      <c r="W28" s="580"/>
      <c r="X28" s="568"/>
      <c r="Y28" s="569"/>
      <c r="Z28" s="477" t="s">
        <v>186</v>
      </c>
      <c r="AA28" s="457"/>
      <c r="AB28" s="457"/>
      <c r="AC28" s="457"/>
      <c r="AD28" s="457"/>
      <c r="AE28" s="457"/>
      <c r="AF28" s="457"/>
      <c r="AG28" s="458"/>
      <c r="AH28" s="478" t="s">
        <v>177</v>
      </c>
      <c r="AI28" s="479"/>
      <c r="AJ28" s="479"/>
      <c r="AK28" s="479"/>
      <c r="AL28" s="521"/>
      <c r="AM28" s="478" t="s">
        <v>177</v>
      </c>
      <c r="AN28" s="479"/>
      <c r="AO28" s="479"/>
      <c r="AP28" s="479"/>
      <c r="AQ28" s="479"/>
      <c r="AR28" s="521"/>
      <c r="AS28" s="478" t="s">
        <v>177</v>
      </c>
      <c r="AT28" s="479"/>
      <c r="AU28" s="479"/>
      <c r="AV28" s="479"/>
      <c r="AW28" s="479"/>
      <c r="AX28" s="480"/>
      <c r="AY28" s="606" t="s">
        <v>187</v>
      </c>
      <c r="AZ28" s="607"/>
      <c r="BA28" s="607"/>
      <c r="BB28" s="608"/>
      <c r="BC28" s="387" t="s">
        <v>48</v>
      </c>
      <c r="BD28" s="388"/>
      <c r="BE28" s="388"/>
      <c r="BF28" s="388"/>
      <c r="BG28" s="388"/>
      <c r="BH28" s="388"/>
      <c r="BI28" s="388"/>
      <c r="BJ28" s="388"/>
      <c r="BK28" s="388"/>
      <c r="BL28" s="388"/>
      <c r="BM28" s="389"/>
      <c r="BN28" s="390">
        <v>3491131</v>
      </c>
      <c r="BO28" s="391"/>
      <c r="BP28" s="391"/>
      <c r="BQ28" s="391"/>
      <c r="BR28" s="391"/>
      <c r="BS28" s="391"/>
      <c r="BT28" s="391"/>
      <c r="BU28" s="392"/>
      <c r="BV28" s="390">
        <v>3490286</v>
      </c>
      <c r="BW28" s="391"/>
      <c r="BX28" s="391"/>
      <c r="BY28" s="391"/>
      <c r="BZ28" s="391"/>
      <c r="CA28" s="391"/>
      <c r="CB28" s="391"/>
      <c r="CC28" s="392"/>
      <c r="CD28" s="199"/>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184"/>
      <c r="DK28" s="184"/>
      <c r="DL28" s="184"/>
      <c r="DM28" s="184"/>
      <c r="DN28" s="184"/>
      <c r="DO28" s="184"/>
    </row>
    <row r="29" spans="1:119" ht="18.75" customHeight="1" x14ac:dyDescent="0.15">
      <c r="A29" s="185"/>
      <c r="B29" s="567"/>
      <c r="C29" s="568"/>
      <c r="D29" s="569"/>
      <c r="E29" s="477" t="s">
        <v>188</v>
      </c>
      <c r="F29" s="457"/>
      <c r="G29" s="457"/>
      <c r="H29" s="457"/>
      <c r="I29" s="457"/>
      <c r="J29" s="457"/>
      <c r="K29" s="458"/>
      <c r="L29" s="478">
        <v>19</v>
      </c>
      <c r="M29" s="479"/>
      <c r="N29" s="479"/>
      <c r="O29" s="479"/>
      <c r="P29" s="521"/>
      <c r="Q29" s="478">
        <v>3480</v>
      </c>
      <c r="R29" s="479"/>
      <c r="S29" s="479"/>
      <c r="T29" s="479"/>
      <c r="U29" s="479"/>
      <c r="V29" s="521"/>
      <c r="W29" s="581"/>
      <c r="X29" s="582"/>
      <c r="Y29" s="583"/>
      <c r="Z29" s="477" t="s">
        <v>189</v>
      </c>
      <c r="AA29" s="457"/>
      <c r="AB29" s="457"/>
      <c r="AC29" s="457"/>
      <c r="AD29" s="457"/>
      <c r="AE29" s="457"/>
      <c r="AF29" s="457"/>
      <c r="AG29" s="458"/>
      <c r="AH29" s="478">
        <v>417</v>
      </c>
      <c r="AI29" s="479"/>
      <c r="AJ29" s="479"/>
      <c r="AK29" s="479"/>
      <c r="AL29" s="521"/>
      <c r="AM29" s="478">
        <v>1372229</v>
      </c>
      <c r="AN29" s="479"/>
      <c r="AO29" s="479"/>
      <c r="AP29" s="479"/>
      <c r="AQ29" s="479"/>
      <c r="AR29" s="521"/>
      <c r="AS29" s="478">
        <v>3291</v>
      </c>
      <c r="AT29" s="479"/>
      <c r="AU29" s="479"/>
      <c r="AV29" s="479"/>
      <c r="AW29" s="479"/>
      <c r="AX29" s="480"/>
      <c r="AY29" s="609"/>
      <c r="AZ29" s="610"/>
      <c r="BA29" s="610"/>
      <c r="BB29" s="611"/>
      <c r="BC29" s="461" t="s">
        <v>190</v>
      </c>
      <c r="BD29" s="462"/>
      <c r="BE29" s="462"/>
      <c r="BF29" s="462"/>
      <c r="BG29" s="462"/>
      <c r="BH29" s="462"/>
      <c r="BI29" s="462"/>
      <c r="BJ29" s="462"/>
      <c r="BK29" s="462"/>
      <c r="BL29" s="462"/>
      <c r="BM29" s="463"/>
      <c r="BN29" s="427">
        <v>5606616</v>
      </c>
      <c r="BO29" s="428"/>
      <c r="BP29" s="428"/>
      <c r="BQ29" s="428"/>
      <c r="BR29" s="428"/>
      <c r="BS29" s="428"/>
      <c r="BT29" s="428"/>
      <c r="BU29" s="429"/>
      <c r="BV29" s="427">
        <v>7072533</v>
      </c>
      <c r="BW29" s="428"/>
      <c r="BX29" s="428"/>
      <c r="BY29" s="428"/>
      <c r="BZ29" s="428"/>
      <c r="CA29" s="428"/>
      <c r="CB29" s="428"/>
      <c r="CC29" s="429"/>
      <c r="CD29" s="201"/>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184"/>
      <c r="DK29" s="184"/>
      <c r="DL29" s="184"/>
      <c r="DM29" s="184"/>
      <c r="DN29" s="184"/>
      <c r="DO29" s="184"/>
    </row>
    <row r="30" spans="1:119" ht="18.75" customHeight="1" thickBot="1" x14ac:dyDescent="0.2">
      <c r="A30" s="185"/>
      <c r="B30" s="570"/>
      <c r="C30" s="571"/>
      <c r="D30" s="572"/>
      <c r="E30" s="481"/>
      <c r="F30" s="482"/>
      <c r="G30" s="482"/>
      <c r="H30" s="482"/>
      <c r="I30" s="482"/>
      <c r="J30" s="482"/>
      <c r="K30" s="483"/>
      <c r="L30" s="584"/>
      <c r="M30" s="585"/>
      <c r="N30" s="585"/>
      <c r="O30" s="585"/>
      <c r="P30" s="586"/>
      <c r="Q30" s="584"/>
      <c r="R30" s="585"/>
      <c r="S30" s="585"/>
      <c r="T30" s="585"/>
      <c r="U30" s="585"/>
      <c r="V30" s="586"/>
      <c r="W30" s="587" t="s">
        <v>191</v>
      </c>
      <c r="X30" s="588"/>
      <c r="Y30" s="588"/>
      <c r="Z30" s="588"/>
      <c r="AA30" s="588"/>
      <c r="AB30" s="588"/>
      <c r="AC30" s="588"/>
      <c r="AD30" s="588"/>
      <c r="AE30" s="588"/>
      <c r="AF30" s="588"/>
      <c r="AG30" s="589"/>
      <c r="AH30" s="546">
        <v>97.6</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50</v>
      </c>
      <c r="BD30" s="601"/>
      <c r="BE30" s="601"/>
      <c r="BF30" s="601"/>
      <c r="BG30" s="601"/>
      <c r="BH30" s="601"/>
      <c r="BI30" s="601"/>
      <c r="BJ30" s="601"/>
      <c r="BK30" s="601"/>
      <c r="BL30" s="601"/>
      <c r="BM30" s="602"/>
      <c r="BN30" s="603">
        <v>8155552</v>
      </c>
      <c r="BO30" s="604"/>
      <c r="BP30" s="604"/>
      <c r="BQ30" s="604"/>
      <c r="BR30" s="604"/>
      <c r="BS30" s="604"/>
      <c r="BT30" s="604"/>
      <c r="BU30" s="605"/>
      <c r="BV30" s="603">
        <v>7512692</v>
      </c>
      <c r="BW30" s="604"/>
      <c r="BX30" s="604"/>
      <c r="BY30" s="604"/>
      <c r="BZ30" s="604"/>
      <c r="CA30" s="604"/>
      <c r="CB30" s="604"/>
      <c r="CC30" s="60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1" t="s">
        <v>198</v>
      </c>
      <c r="D33" s="451"/>
      <c r="E33" s="416" t="s">
        <v>199</v>
      </c>
      <c r="F33" s="416"/>
      <c r="G33" s="416"/>
      <c r="H33" s="416"/>
      <c r="I33" s="416"/>
      <c r="J33" s="416"/>
      <c r="K33" s="416"/>
      <c r="L33" s="416"/>
      <c r="M33" s="416"/>
      <c r="N33" s="416"/>
      <c r="O33" s="416"/>
      <c r="P33" s="416"/>
      <c r="Q33" s="416"/>
      <c r="R33" s="416"/>
      <c r="S33" s="416"/>
      <c r="T33" s="214"/>
      <c r="U33" s="451" t="s">
        <v>200</v>
      </c>
      <c r="V33" s="451"/>
      <c r="W33" s="416" t="s">
        <v>199</v>
      </c>
      <c r="X33" s="416"/>
      <c r="Y33" s="416"/>
      <c r="Z33" s="416"/>
      <c r="AA33" s="416"/>
      <c r="AB33" s="416"/>
      <c r="AC33" s="416"/>
      <c r="AD33" s="416"/>
      <c r="AE33" s="416"/>
      <c r="AF33" s="416"/>
      <c r="AG33" s="416"/>
      <c r="AH33" s="416"/>
      <c r="AI33" s="416"/>
      <c r="AJ33" s="416"/>
      <c r="AK33" s="416"/>
      <c r="AL33" s="214"/>
      <c r="AM33" s="451" t="s">
        <v>198</v>
      </c>
      <c r="AN33" s="451"/>
      <c r="AO33" s="416" t="s">
        <v>201</v>
      </c>
      <c r="AP33" s="416"/>
      <c r="AQ33" s="416"/>
      <c r="AR33" s="416"/>
      <c r="AS33" s="416"/>
      <c r="AT33" s="416"/>
      <c r="AU33" s="416"/>
      <c r="AV33" s="416"/>
      <c r="AW33" s="416"/>
      <c r="AX33" s="416"/>
      <c r="AY33" s="416"/>
      <c r="AZ33" s="416"/>
      <c r="BA33" s="416"/>
      <c r="BB33" s="416"/>
      <c r="BC33" s="416"/>
      <c r="BD33" s="215"/>
      <c r="BE33" s="416" t="s">
        <v>202</v>
      </c>
      <c r="BF33" s="416"/>
      <c r="BG33" s="416" t="s">
        <v>203</v>
      </c>
      <c r="BH33" s="416"/>
      <c r="BI33" s="416"/>
      <c r="BJ33" s="416"/>
      <c r="BK33" s="416"/>
      <c r="BL33" s="416"/>
      <c r="BM33" s="416"/>
      <c r="BN33" s="416"/>
      <c r="BO33" s="416"/>
      <c r="BP33" s="416"/>
      <c r="BQ33" s="416"/>
      <c r="BR33" s="416"/>
      <c r="BS33" s="416"/>
      <c r="BT33" s="416"/>
      <c r="BU33" s="416"/>
      <c r="BV33" s="215"/>
      <c r="BW33" s="451" t="s">
        <v>202</v>
      </c>
      <c r="BX33" s="451"/>
      <c r="BY33" s="416" t="s">
        <v>204</v>
      </c>
      <c r="BZ33" s="416"/>
      <c r="CA33" s="416"/>
      <c r="CB33" s="416"/>
      <c r="CC33" s="416"/>
      <c r="CD33" s="416"/>
      <c r="CE33" s="416"/>
      <c r="CF33" s="416"/>
      <c r="CG33" s="416"/>
      <c r="CH33" s="416"/>
      <c r="CI33" s="416"/>
      <c r="CJ33" s="416"/>
      <c r="CK33" s="416"/>
      <c r="CL33" s="416"/>
      <c r="CM33" s="416"/>
      <c r="CN33" s="214"/>
      <c r="CO33" s="451" t="s">
        <v>205</v>
      </c>
      <c r="CP33" s="451"/>
      <c r="CQ33" s="416" t="s">
        <v>206</v>
      </c>
      <c r="CR33" s="416"/>
      <c r="CS33" s="416"/>
      <c r="CT33" s="416"/>
      <c r="CU33" s="416"/>
      <c r="CV33" s="416"/>
      <c r="CW33" s="416"/>
      <c r="CX33" s="416"/>
      <c r="CY33" s="416"/>
      <c r="CZ33" s="416"/>
      <c r="DA33" s="416"/>
      <c r="DB33" s="416"/>
      <c r="DC33" s="416"/>
      <c r="DD33" s="416"/>
      <c r="DE33" s="416"/>
      <c r="DF33" s="214"/>
      <c r="DG33" s="615" t="s">
        <v>207</v>
      </c>
      <c r="DH33" s="615"/>
      <c r="DI33" s="216"/>
      <c r="DJ33" s="184"/>
      <c r="DK33" s="184"/>
      <c r="DL33" s="184"/>
      <c r="DM33" s="184"/>
      <c r="DN33" s="184"/>
      <c r="DO33" s="184"/>
    </row>
    <row r="34" spans="1:119" ht="32.25" customHeight="1" x14ac:dyDescent="0.15">
      <c r="A34" s="185"/>
      <c r="B34" s="211"/>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212"/>
      <c r="U34" s="616">
        <f>IF(W34="","",MAX(C34:D43)+1)</f>
        <v>2</v>
      </c>
      <c r="V34" s="616"/>
      <c r="W34" s="617" t="str">
        <f>IF('各会計、関係団体の財政状況及び健全化判断比率'!B28="","",'各会計、関係団体の財政状況及び健全化判断比率'!B28)</f>
        <v>国民健康保険事業特別会計</v>
      </c>
      <c r="X34" s="617"/>
      <c r="Y34" s="617"/>
      <c r="Z34" s="617"/>
      <c r="AA34" s="617"/>
      <c r="AB34" s="617"/>
      <c r="AC34" s="617"/>
      <c r="AD34" s="617"/>
      <c r="AE34" s="617"/>
      <c r="AF34" s="617"/>
      <c r="AG34" s="617"/>
      <c r="AH34" s="617"/>
      <c r="AI34" s="617"/>
      <c r="AJ34" s="617"/>
      <c r="AK34" s="617"/>
      <c r="AL34" s="212"/>
      <c r="AM34" s="616">
        <f>IF(AO34="","",MAX(C34:D43,U34:V43)+1)</f>
        <v>4</v>
      </c>
      <c r="AN34" s="616"/>
      <c r="AO34" s="617" t="str">
        <f>IF('各会計、関係団体の財政状況及び健全化判断比率'!B30="","",'各会計、関係団体の財政状況及び健全化判断比率'!B30)</f>
        <v>水道事業会計</v>
      </c>
      <c r="AP34" s="617"/>
      <c r="AQ34" s="617"/>
      <c r="AR34" s="617"/>
      <c r="AS34" s="617"/>
      <c r="AT34" s="617"/>
      <c r="AU34" s="617"/>
      <c r="AV34" s="617"/>
      <c r="AW34" s="617"/>
      <c r="AX34" s="617"/>
      <c r="AY34" s="617"/>
      <c r="AZ34" s="617"/>
      <c r="BA34" s="617"/>
      <c r="BB34" s="617"/>
      <c r="BC34" s="617"/>
      <c r="BD34" s="212"/>
      <c r="BE34" s="616">
        <f>IF(BG34="","",MAX(C34:D43,U34:V43,AM34:AN43)+1)</f>
        <v>5</v>
      </c>
      <c r="BF34" s="616"/>
      <c r="BG34" s="617" t="str">
        <f>IF('各会計、関係団体の財政状況及び健全化判断比率'!B31="","",'各会計、関係団体の財政状況及び健全化判断比率'!B31)</f>
        <v>下水道事業特別会計</v>
      </c>
      <c r="BH34" s="617"/>
      <c r="BI34" s="617"/>
      <c r="BJ34" s="617"/>
      <c r="BK34" s="617"/>
      <c r="BL34" s="617"/>
      <c r="BM34" s="617"/>
      <c r="BN34" s="617"/>
      <c r="BO34" s="617"/>
      <c r="BP34" s="617"/>
      <c r="BQ34" s="617"/>
      <c r="BR34" s="617"/>
      <c r="BS34" s="617"/>
      <c r="BT34" s="617"/>
      <c r="BU34" s="617"/>
      <c r="BV34" s="212"/>
      <c r="BW34" s="616">
        <f>IF(BY34="","",MAX(C34:D43,U34:V43,AM34:AN43,BE34:BF43)+1)</f>
        <v>7</v>
      </c>
      <c r="BX34" s="616"/>
      <c r="BY34" s="617" t="str">
        <f>IF('各会計、関係団体の財政状況及び健全化判断比率'!B68="","",'各会計、関係団体の財政状況及び健全化判断比率'!B68)</f>
        <v>県央県南広域環境組合（一般会計）</v>
      </c>
      <c r="BZ34" s="617"/>
      <c r="CA34" s="617"/>
      <c r="CB34" s="617"/>
      <c r="CC34" s="617"/>
      <c r="CD34" s="617"/>
      <c r="CE34" s="617"/>
      <c r="CF34" s="617"/>
      <c r="CG34" s="617"/>
      <c r="CH34" s="617"/>
      <c r="CI34" s="617"/>
      <c r="CJ34" s="617"/>
      <c r="CK34" s="617"/>
      <c r="CL34" s="617"/>
      <c r="CM34" s="617"/>
      <c r="CN34" s="212"/>
      <c r="CO34" s="616">
        <f>IF(CQ34="","",MAX(C34:D43,U34:V43,AM34:AN43,BE34:BF43,BW34:BX43)+1)</f>
        <v>17</v>
      </c>
      <c r="CP34" s="616"/>
      <c r="CQ34" s="617" t="str">
        <f>IF('各会計、関係団体の財政状況及び健全化判断比率'!BS7="","",'各会計、関係団体の財政状況及び健全化判断比率'!BS7)</f>
        <v>みずなし本陣</v>
      </c>
      <c r="CR34" s="617"/>
      <c r="CS34" s="617"/>
      <c r="CT34" s="617"/>
      <c r="CU34" s="617"/>
      <c r="CV34" s="617"/>
      <c r="CW34" s="617"/>
      <c r="CX34" s="617"/>
      <c r="CY34" s="617"/>
      <c r="CZ34" s="617"/>
      <c r="DA34" s="617"/>
      <c r="DB34" s="617"/>
      <c r="DC34" s="617"/>
      <c r="DD34" s="617"/>
      <c r="DE34" s="617"/>
      <c r="DF34" s="209"/>
      <c r="DG34" s="618" t="str">
        <f>IF('各会計、関係団体の財政状況及び健全化判断比率'!BR7="","",'各会計、関係団体の財政状況及び健全化判断比率'!BR7)</f>
        <v/>
      </c>
      <c r="DH34" s="618"/>
      <c r="DI34" s="216"/>
      <c r="DJ34" s="184"/>
      <c r="DK34" s="184"/>
      <c r="DL34" s="184"/>
      <c r="DM34" s="184"/>
      <c r="DN34" s="184"/>
      <c r="DO34" s="184"/>
    </row>
    <row r="35" spans="1:119" ht="32.25" customHeight="1" x14ac:dyDescent="0.15">
      <c r="A35" s="185"/>
      <c r="B35" s="211"/>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212"/>
      <c r="U35" s="616">
        <f>IF(W35="","",U34+1)</f>
        <v>3</v>
      </c>
      <c r="V35" s="616"/>
      <c r="W35" s="617" t="str">
        <f>IF('各会計、関係団体の財政状況及び健全化判断比率'!B29="","",'各会計、関係団体の財政状況及び健全化判断比率'!B29)</f>
        <v>後期高齢者医療特別会計</v>
      </c>
      <c r="X35" s="617"/>
      <c r="Y35" s="617"/>
      <c r="Z35" s="617"/>
      <c r="AA35" s="617"/>
      <c r="AB35" s="617"/>
      <c r="AC35" s="617"/>
      <c r="AD35" s="617"/>
      <c r="AE35" s="617"/>
      <c r="AF35" s="617"/>
      <c r="AG35" s="617"/>
      <c r="AH35" s="617"/>
      <c r="AI35" s="617"/>
      <c r="AJ35" s="617"/>
      <c r="AK35" s="617"/>
      <c r="AL35" s="212"/>
      <c r="AM35" s="616" t="str">
        <f t="shared" ref="AM35:AM43" si="0">IF(AO35="","",AM34+1)</f>
        <v/>
      </c>
      <c r="AN35" s="616"/>
      <c r="AO35" s="617"/>
      <c r="AP35" s="617"/>
      <c r="AQ35" s="617"/>
      <c r="AR35" s="617"/>
      <c r="AS35" s="617"/>
      <c r="AT35" s="617"/>
      <c r="AU35" s="617"/>
      <c r="AV35" s="617"/>
      <c r="AW35" s="617"/>
      <c r="AX35" s="617"/>
      <c r="AY35" s="617"/>
      <c r="AZ35" s="617"/>
      <c r="BA35" s="617"/>
      <c r="BB35" s="617"/>
      <c r="BC35" s="617"/>
      <c r="BD35" s="212"/>
      <c r="BE35" s="616">
        <f t="shared" ref="BE35:BE43" si="1">IF(BG35="","",BE34+1)</f>
        <v>6</v>
      </c>
      <c r="BF35" s="616"/>
      <c r="BG35" s="617" t="str">
        <f>IF('各会計、関係団体の財政状況及び健全化判断比率'!B32="","",'各会計、関係団体の財政状況及び健全化判断比率'!B32)</f>
        <v>宅地開発事業特別会計</v>
      </c>
      <c r="BH35" s="617"/>
      <c r="BI35" s="617"/>
      <c r="BJ35" s="617"/>
      <c r="BK35" s="617"/>
      <c r="BL35" s="617"/>
      <c r="BM35" s="617"/>
      <c r="BN35" s="617"/>
      <c r="BO35" s="617"/>
      <c r="BP35" s="617"/>
      <c r="BQ35" s="617"/>
      <c r="BR35" s="617"/>
      <c r="BS35" s="617"/>
      <c r="BT35" s="617"/>
      <c r="BU35" s="617"/>
      <c r="BV35" s="212"/>
      <c r="BW35" s="616">
        <f t="shared" ref="BW35:BW43" si="2">IF(BY35="","",BW34+1)</f>
        <v>8</v>
      </c>
      <c r="BX35" s="616"/>
      <c r="BY35" s="617" t="str">
        <f>IF('各会計、関係団体の財政状況及び健全化判断比率'!B69="","",'各会計、関係団体の財政状況及び健全化判断比率'!B69)</f>
        <v>島原地域広域市町村圏組合（一般会計）</v>
      </c>
      <c r="BZ35" s="617"/>
      <c r="CA35" s="617"/>
      <c r="CB35" s="617"/>
      <c r="CC35" s="617"/>
      <c r="CD35" s="617"/>
      <c r="CE35" s="617"/>
      <c r="CF35" s="617"/>
      <c r="CG35" s="617"/>
      <c r="CH35" s="617"/>
      <c r="CI35" s="617"/>
      <c r="CJ35" s="617"/>
      <c r="CK35" s="617"/>
      <c r="CL35" s="617"/>
      <c r="CM35" s="617"/>
      <c r="CN35" s="212"/>
      <c r="CO35" s="616">
        <f t="shared" ref="CO35:CO43" si="3">IF(CQ35="","",CO34+1)</f>
        <v>18</v>
      </c>
      <c r="CP35" s="616"/>
      <c r="CQ35" s="617" t="str">
        <f>IF('各会計、関係団体の財政状況及び健全化判断比率'!BS8="","",'各会計、関係団体の財政状況及び健全化判断比率'!BS8)</f>
        <v>原城振興公社</v>
      </c>
      <c r="CR35" s="617"/>
      <c r="CS35" s="617"/>
      <c r="CT35" s="617"/>
      <c r="CU35" s="617"/>
      <c r="CV35" s="617"/>
      <c r="CW35" s="617"/>
      <c r="CX35" s="617"/>
      <c r="CY35" s="617"/>
      <c r="CZ35" s="617"/>
      <c r="DA35" s="617"/>
      <c r="DB35" s="617"/>
      <c r="DC35" s="617"/>
      <c r="DD35" s="617"/>
      <c r="DE35" s="617"/>
      <c r="DF35" s="209"/>
      <c r="DG35" s="618" t="str">
        <f>IF('各会計、関係団体の財政状況及び健全化判断比率'!BR8="","",'各会計、関係団体の財政状況及び健全化判断比率'!BR8)</f>
        <v/>
      </c>
      <c r="DH35" s="618"/>
      <c r="DI35" s="216"/>
      <c r="DJ35" s="184"/>
      <c r="DK35" s="184"/>
      <c r="DL35" s="184"/>
      <c r="DM35" s="184"/>
      <c r="DN35" s="184"/>
      <c r="DO35" s="184"/>
    </row>
    <row r="36" spans="1:119" ht="32.25" customHeight="1" x14ac:dyDescent="0.15">
      <c r="A36" s="185"/>
      <c r="B36" s="211"/>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212"/>
      <c r="U36" s="616" t="str">
        <f t="shared" ref="U36:U43" si="4">IF(W36="","",U35+1)</f>
        <v/>
      </c>
      <c r="V36" s="616"/>
      <c r="W36" s="617"/>
      <c r="X36" s="617"/>
      <c r="Y36" s="617"/>
      <c r="Z36" s="617"/>
      <c r="AA36" s="617"/>
      <c r="AB36" s="617"/>
      <c r="AC36" s="617"/>
      <c r="AD36" s="617"/>
      <c r="AE36" s="617"/>
      <c r="AF36" s="617"/>
      <c r="AG36" s="617"/>
      <c r="AH36" s="617"/>
      <c r="AI36" s="617"/>
      <c r="AJ36" s="617"/>
      <c r="AK36" s="617"/>
      <c r="AL36" s="212"/>
      <c r="AM36" s="616" t="str">
        <f t="shared" si="0"/>
        <v/>
      </c>
      <c r="AN36" s="616"/>
      <c r="AO36" s="617"/>
      <c r="AP36" s="617"/>
      <c r="AQ36" s="617"/>
      <c r="AR36" s="617"/>
      <c r="AS36" s="617"/>
      <c r="AT36" s="617"/>
      <c r="AU36" s="617"/>
      <c r="AV36" s="617"/>
      <c r="AW36" s="617"/>
      <c r="AX36" s="617"/>
      <c r="AY36" s="617"/>
      <c r="AZ36" s="617"/>
      <c r="BA36" s="617"/>
      <c r="BB36" s="617"/>
      <c r="BC36" s="617"/>
      <c r="BD36" s="212"/>
      <c r="BE36" s="616" t="str">
        <f t="shared" si="1"/>
        <v/>
      </c>
      <c r="BF36" s="616"/>
      <c r="BG36" s="617"/>
      <c r="BH36" s="617"/>
      <c r="BI36" s="617"/>
      <c r="BJ36" s="617"/>
      <c r="BK36" s="617"/>
      <c r="BL36" s="617"/>
      <c r="BM36" s="617"/>
      <c r="BN36" s="617"/>
      <c r="BO36" s="617"/>
      <c r="BP36" s="617"/>
      <c r="BQ36" s="617"/>
      <c r="BR36" s="617"/>
      <c r="BS36" s="617"/>
      <c r="BT36" s="617"/>
      <c r="BU36" s="617"/>
      <c r="BV36" s="212"/>
      <c r="BW36" s="616">
        <f t="shared" si="2"/>
        <v>9</v>
      </c>
      <c r="BX36" s="616"/>
      <c r="BY36" s="617" t="str">
        <f>IF('各会計、関係団体の財政状況及び健全化判断比率'!B70="","",'各会計、関係団体の財政状況及び健全化判断比率'!B70)</f>
        <v>島原地域広域市町村圏組合（介護保険事業特別会計）</v>
      </c>
      <c r="BZ36" s="617"/>
      <c r="CA36" s="617"/>
      <c r="CB36" s="617"/>
      <c r="CC36" s="617"/>
      <c r="CD36" s="617"/>
      <c r="CE36" s="617"/>
      <c r="CF36" s="617"/>
      <c r="CG36" s="617"/>
      <c r="CH36" s="617"/>
      <c r="CI36" s="617"/>
      <c r="CJ36" s="617"/>
      <c r="CK36" s="617"/>
      <c r="CL36" s="617"/>
      <c r="CM36" s="617"/>
      <c r="CN36" s="212"/>
      <c r="CO36" s="616">
        <f t="shared" si="3"/>
        <v>19</v>
      </c>
      <c r="CP36" s="616"/>
      <c r="CQ36" s="617" t="str">
        <f>IF('各会計、関係団体の財政状況及び健全化判断比率'!BS9="","",'各会計、関係団体の財政状況及び健全化判断比率'!BS9)</f>
        <v>ミナサポ</v>
      </c>
      <c r="CR36" s="617"/>
      <c r="CS36" s="617"/>
      <c r="CT36" s="617"/>
      <c r="CU36" s="617"/>
      <c r="CV36" s="617"/>
      <c r="CW36" s="617"/>
      <c r="CX36" s="617"/>
      <c r="CY36" s="617"/>
      <c r="CZ36" s="617"/>
      <c r="DA36" s="617"/>
      <c r="DB36" s="617"/>
      <c r="DC36" s="617"/>
      <c r="DD36" s="617"/>
      <c r="DE36" s="617"/>
      <c r="DF36" s="209"/>
      <c r="DG36" s="618" t="str">
        <f>IF('各会計、関係団体の財政状況及び健全化判断比率'!BR9="","",'各会計、関係団体の財政状況及び健全化判断比率'!BR9)</f>
        <v/>
      </c>
      <c r="DH36" s="618"/>
      <c r="DI36" s="216"/>
      <c r="DJ36" s="184"/>
      <c r="DK36" s="184"/>
      <c r="DL36" s="184"/>
      <c r="DM36" s="184"/>
      <c r="DN36" s="184"/>
      <c r="DO36" s="184"/>
    </row>
    <row r="37" spans="1:119" ht="32.25" customHeight="1" x14ac:dyDescent="0.15">
      <c r="A37" s="185"/>
      <c r="B37" s="211"/>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212"/>
      <c r="U37" s="616" t="str">
        <f t="shared" si="4"/>
        <v/>
      </c>
      <c r="V37" s="616"/>
      <c r="W37" s="617"/>
      <c r="X37" s="617"/>
      <c r="Y37" s="617"/>
      <c r="Z37" s="617"/>
      <c r="AA37" s="617"/>
      <c r="AB37" s="617"/>
      <c r="AC37" s="617"/>
      <c r="AD37" s="617"/>
      <c r="AE37" s="617"/>
      <c r="AF37" s="617"/>
      <c r="AG37" s="617"/>
      <c r="AH37" s="617"/>
      <c r="AI37" s="617"/>
      <c r="AJ37" s="617"/>
      <c r="AK37" s="617"/>
      <c r="AL37" s="212"/>
      <c r="AM37" s="616" t="str">
        <f t="shared" si="0"/>
        <v/>
      </c>
      <c r="AN37" s="616"/>
      <c r="AO37" s="617"/>
      <c r="AP37" s="617"/>
      <c r="AQ37" s="617"/>
      <c r="AR37" s="617"/>
      <c r="AS37" s="617"/>
      <c r="AT37" s="617"/>
      <c r="AU37" s="617"/>
      <c r="AV37" s="617"/>
      <c r="AW37" s="617"/>
      <c r="AX37" s="617"/>
      <c r="AY37" s="617"/>
      <c r="AZ37" s="617"/>
      <c r="BA37" s="617"/>
      <c r="BB37" s="617"/>
      <c r="BC37" s="617"/>
      <c r="BD37" s="212"/>
      <c r="BE37" s="616" t="str">
        <f t="shared" si="1"/>
        <v/>
      </c>
      <c r="BF37" s="616"/>
      <c r="BG37" s="617"/>
      <c r="BH37" s="617"/>
      <c r="BI37" s="617"/>
      <c r="BJ37" s="617"/>
      <c r="BK37" s="617"/>
      <c r="BL37" s="617"/>
      <c r="BM37" s="617"/>
      <c r="BN37" s="617"/>
      <c r="BO37" s="617"/>
      <c r="BP37" s="617"/>
      <c r="BQ37" s="617"/>
      <c r="BR37" s="617"/>
      <c r="BS37" s="617"/>
      <c r="BT37" s="617"/>
      <c r="BU37" s="617"/>
      <c r="BV37" s="212"/>
      <c r="BW37" s="616">
        <f t="shared" si="2"/>
        <v>10</v>
      </c>
      <c r="BX37" s="616"/>
      <c r="BY37" s="617" t="str">
        <f>IF('各会計、関係団体の財政状況及び健全化判断比率'!B71="","",'各会計、関係団体の財政状況及び健全化判断比率'!B71)</f>
        <v>雲仙・南島原保健組合（一般会計）</v>
      </c>
      <c r="BZ37" s="617"/>
      <c r="CA37" s="617"/>
      <c r="CB37" s="617"/>
      <c r="CC37" s="617"/>
      <c r="CD37" s="617"/>
      <c r="CE37" s="617"/>
      <c r="CF37" s="617"/>
      <c r="CG37" s="617"/>
      <c r="CH37" s="617"/>
      <c r="CI37" s="617"/>
      <c r="CJ37" s="617"/>
      <c r="CK37" s="617"/>
      <c r="CL37" s="617"/>
      <c r="CM37" s="617"/>
      <c r="CN37" s="212"/>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209"/>
      <c r="DG37" s="618" t="str">
        <f>IF('各会計、関係団体の財政状況及び健全化判断比率'!BR10="","",'各会計、関係団体の財政状況及び健全化判断比率'!BR10)</f>
        <v/>
      </c>
      <c r="DH37" s="618"/>
      <c r="DI37" s="216"/>
      <c r="DJ37" s="184"/>
      <c r="DK37" s="184"/>
      <c r="DL37" s="184"/>
      <c r="DM37" s="184"/>
      <c r="DN37" s="184"/>
      <c r="DO37" s="184"/>
    </row>
    <row r="38" spans="1:119" ht="32.25" customHeight="1" x14ac:dyDescent="0.15">
      <c r="A38" s="185"/>
      <c r="B38" s="211"/>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212"/>
      <c r="U38" s="616" t="str">
        <f t="shared" si="4"/>
        <v/>
      </c>
      <c r="V38" s="616"/>
      <c r="W38" s="617"/>
      <c r="X38" s="617"/>
      <c r="Y38" s="617"/>
      <c r="Z38" s="617"/>
      <c r="AA38" s="617"/>
      <c r="AB38" s="617"/>
      <c r="AC38" s="617"/>
      <c r="AD38" s="617"/>
      <c r="AE38" s="617"/>
      <c r="AF38" s="617"/>
      <c r="AG38" s="617"/>
      <c r="AH38" s="617"/>
      <c r="AI38" s="617"/>
      <c r="AJ38" s="617"/>
      <c r="AK38" s="617"/>
      <c r="AL38" s="212"/>
      <c r="AM38" s="616" t="str">
        <f t="shared" si="0"/>
        <v/>
      </c>
      <c r="AN38" s="616"/>
      <c r="AO38" s="617"/>
      <c r="AP38" s="617"/>
      <c r="AQ38" s="617"/>
      <c r="AR38" s="617"/>
      <c r="AS38" s="617"/>
      <c r="AT38" s="617"/>
      <c r="AU38" s="617"/>
      <c r="AV38" s="617"/>
      <c r="AW38" s="617"/>
      <c r="AX38" s="617"/>
      <c r="AY38" s="617"/>
      <c r="AZ38" s="617"/>
      <c r="BA38" s="617"/>
      <c r="BB38" s="617"/>
      <c r="BC38" s="617"/>
      <c r="BD38" s="212"/>
      <c r="BE38" s="616" t="str">
        <f t="shared" si="1"/>
        <v/>
      </c>
      <c r="BF38" s="616"/>
      <c r="BG38" s="617"/>
      <c r="BH38" s="617"/>
      <c r="BI38" s="617"/>
      <c r="BJ38" s="617"/>
      <c r="BK38" s="617"/>
      <c r="BL38" s="617"/>
      <c r="BM38" s="617"/>
      <c r="BN38" s="617"/>
      <c r="BO38" s="617"/>
      <c r="BP38" s="617"/>
      <c r="BQ38" s="617"/>
      <c r="BR38" s="617"/>
      <c r="BS38" s="617"/>
      <c r="BT38" s="617"/>
      <c r="BU38" s="617"/>
      <c r="BV38" s="212"/>
      <c r="BW38" s="616">
        <f t="shared" si="2"/>
        <v>11</v>
      </c>
      <c r="BX38" s="616"/>
      <c r="BY38" s="617" t="str">
        <f>IF('各会計、関係団体の財政状況及び健全化判断比率'!B72="","",'各会計、関係団体の財政状況及び健全化判断比率'!B72)</f>
        <v>雲仙・南島原保健組合（介護老人保健施設事業特別会計）</v>
      </c>
      <c r="BZ38" s="617"/>
      <c r="CA38" s="617"/>
      <c r="CB38" s="617"/>
      <c r="CC38" s="617"/>
      <c r="CD38" s="617"/>
      <c r="CE38" s="617"/>
      <c r="CF38" s="617"/>
      <c r="CG38" s="617"/>
      <c r="CH38" s="617"/>
      <c r="CI38" s="617"/>
      <c r="CJ38" s="617"/>
      <c r="CK38" s="617"/>
      <c r="CL38" s="617"/>
      <c r="CM38" s="617"/>
      <c r="CN38" s="212"/>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209"/>
      <c r="DG38" s="618" t="str">
        <f>IF('各会計、関係団体の財政状況及び健全化判断比率'!BR11="","",'各会計、関係団体の財政状況及び健全化判断比率'!BR11)</f>
        <v/>
      </c>
      <c r="DH38" s="618"/>
      <c r="DI38" s="216"/>
      <c r="DJ38" s="184"/>
      <c r="DK38" s="184"/>
      <c r="DL38" s="184"/>
      <c r="DM38" s="184"/>
      <c r="DN38" s="184"/>
      <c r="DO38" s="184"/>
    </row>
    <row r="39" spans="1:119" ht="32.25" customHeight="1" x14ac:dyDescent="0.15">
      <c r="A39" s="185"/>
      <c r="B39" s="211"/>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212"/>
      <c r="U39" s="616" t="str">
        <f t="shared" si="4"/>
        <v/>
      </c>
      <c r="V39" s="616"/>
      <c r="W39" s="617"/>
      <c r="X39" s="617"/>
      <c r="Y39" s="617"/>
      <c r="Z39" s="617"/>
      <c r="AA39" s="617"/>
      <c r="AB39" s="617"/>
      <c r="AC39" s="617"/>
      <c r="AD39" s="617"/>
      <c r="AE39" s="617"/>
      <c r="AF39" s="617"/>
      <c r="AG39" s="617"/>
      <c r="AH39" s="617"/>
      <c r="AI39" s="617"/>
      <c r="AJ39" s="617"/>
      <c r="AK39" s="617"/>
      <c r="AL39" s="212"/>
      <c r="AM39" s="616" t="str">
        <f t="shared" si="0"/>
        <v/>
      </c>
      <c r="AN39" s="616"/>
      <c r="AO39" s="617"/>
      <c r="AP39" s="617"/>
      <c r="AQ39" s="617"/>
      <c r="AR39" s="617"/>
      <c r="AS39" s="617"/>
      <c r="AT39" s="617"/>
      <c r="AU39" s="617"/>
      <c r="AV39" s="617"/>
      <c r="AW39" s="617"/>
      <c r="AX39" s="617"/>
      <c r="AY39" s="617"/>
      <c r="AZ39" s="617"/>
      <c r="BA39" s="617"/>
      <c r="BB39" s="617"/>
      <c r="BC39" s="617"/>
      <c r="BD39" s="212"/>
      <c r="BE39" s="616" t="str">
        <f t="shared" si="1"/>
        <v/>
      </c>
      <c r="BF39" s="616"/>
      <c r="BG39" s="617"/>
      <c r="BH39" s="617"/>
      <c r="BI39" s="617"/>
      <c r="BJ39" s="617"/>
      <c r="BK39" s="617"/>
      <c r="BL39" s="617"/>
      <c r="BM39" s="617"/>
      <c r="BN39" s="617"/>
      <c r="BO39" s="617"/>
      <c r="BP39" s="617"/>
      <c r="BQ39" s="617"/>
      <c r="BR39" s="617"/>
      <c r="BS39" s="617"/>
      <c r="BT39" s="617"/>
      <c r="BU39" s="617"/>
      <c r="BV39" s="212"/>
      <c r="BW39" s="616">
        <f t="shared" si="2"/>
        <v>12</v>
      </c>
      <c r="BX39" s="616"/>
      <c r="BY39" s="617" t="str">
        <f>IF('各会計、関係団体の財政状況及び健全化判断比率'!B73="","",'各会計、関係団体の財政状況及び健全化判断比率'!B73)</f>
        <v>雲仙・南島原保健組合（病院事業会計）</v>
      </c>
      <c r="BZ39" s="617"/>
      <c r="CA39" s="617"/>
      <c r="CB39" s="617"/>
      <c r="CC39" s="617"/>
      <c r="CD39" s="617"/>
      <c r="CE39" s="617"/>
      <c r="CF39" s="617"/>
      <c r="CG39" s="617"/>
      <c r="CH39" s="617"/>
      <c r="CI39" s="617"/>
      <c r="CJ39" s="617"/>
      <c r="CK39" s="617"/>
      <c r="CL39" s="617"/>
      <c r="CM39" s="617"/>
      <c r="CN39" s="212"/>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209"/>
      <c r="DG39" s="618" t="str">
        <f>IF('各会計、関係団体の財政状況及び健全化判断比率'!BR12="","",'各会計、関係団体の財政状況及び健全化判断比率'!BR12)</f>
        <v/>
      </c>
      <c r="DH39" s="618"/>
      <c r="DI39" s="216"/>
      <c r="DJ39" s="184"/>
      <c r="DK39" s="184"/>
      <c r="DL39" s="184"/>
      <c r="DM39" s="184"/>
      <c r="DN39" s="184"/>
      <c r="DO39" s="184"/>
    </row>
    <row r="40" spans="1:119" ht="32.25" customHeight="1" x14ac:dyDescent="0.15">
      <c r="A40" s="185"/>
      <c r="B40" s="211"/>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212"/>
      <c r="U40" s="616" t="str">
        <f t="shared" si="4"/>
        <v/>
      </c>
      <c r="V40" s="616"/>
      <c r="W40" s="617"/>
      <c r="X40" s="617"/>
      <c r="Y40" s="617"/>
      <c r="Z40" s="617"/>
      <c r="AA40" s="617"/>
      <c r="AB40" s="617"/>
      <c r="AC40" s="617"/>
      <c r="AD40" s="617"/>
      <c r="AE40" s="617"/>
      <c r="AF40" s="617"/>
      <c r="AG40" s="617"/>
      <c r="AH40" s="617"/>
      <c r="AI40" s="617"/>
      <c r="AJ40" s="617"/>
      <c r="AK40" s="617"/>
      <c r="AL40" s="212"/>
      <c r="AM40" s="616" t="str">
        <f t="shared" si="0"/>
        <v/>
      </c>
      <c r="AN40" s="616"/>
      <c r="AO40" s="617"/>
      <c r="AP40" s="617"/>
      <c r="AQ40" s="617"/>
      <c r="AR40" s="617"/>
      <c r="AS40" s="617"/>
      <c r="AT40" s="617"/>
      <c r="AU40" s="617"/>
      <c r="AV40" s="617"/>
      <c r="AW40" s="617"/>
      <c r="AX40" s="617"/>
      <c r="AY40" s="617"/>
      <c r="AZ40" s="617"/>
      <c r="BA40" s="617"/>
      <c r="BB40" s="617"/>
      <c r="BC40" s="617"/>
      <c r="BD40" s="212"/>
      <c r="BE40" s="616" t="str">
        <f t="shared" si="1"/>
        <v/>
      </c>
      <c r="BF40" s="616"/>
      <c r="BG40" s="617"/>
      <c r="BH40" s="617"/>
      <c r="BI40" s="617"/>
      <c r="BJ40" s="617"/>
      <c r="BK40" s="617"/>
      <c r="BL40" s="617"/>
      <c r="BM40" s="617"/>
      <c r="BN40" s="617"/>
      <c r="BO40" s="617"/>
      <c r="BP40" s="617"/>
      <c r="BQ40" s="617"/>
      <c r="BR40" s="617"/>
      <c r="BS40" s="617"/>
      <c r="BT40" s="617"/>
      <c r="BU40" s="617"/>
      <c r="BV40" s="212"/>
      <c r="BW40" s="616">
        <f t="shared" si="2"/>
        <v>13</v>
      </c>
      <c r="BX40" s="616"/>
      <c r="BY40" s="617" t="str">
        <f>IF('各会計、関係団体の財政状況及び健全化判断比率'!B74="","",'各会計、関係団体の財政状況及び健全化判断比率'!B74)</f>
        <v>長崎県病院企業団：島原病院（長崎県病院企業団病院事業会計）</v>
      </c>
      <c r="BZ40" s="617"/>
      <c r="CA40" s="617"/>
      <c r="CB40" s="617"/>
      <c r="CC40" s="617"/>
      <c r="CD40" s="617"/>
      <c r="CE40" s="617"/>
      <c r="CF40" s="617"/>
      <c r="CG40" s="617"/>
      <c r="CH40" s="617"/>
      <c r="CI40" s="617"/>
      <c r="CJ40" s="617"/>
      <c r="CK40" s="617"/>
      <c r="CL40" s="617"/>
      <c r="CM40" s="617"/>
      <c r="CN40" s="212"/>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209"/>
      <c r="DG40" s="618" t="str">
        <f>IF('各会計、関係団体の財政状況及び健全化判断比率'!BR13="","",'各会計、関係団体の財政状況及び健全化判断比率'!BR13)</f>
        <v/>
      </c>
      <c r="DH40" s="618"/>
      <c r="DI40" s="216"/>
      <c r="DJ40" s="184"/>
      <c r="DK40" s="184"/>
      <c r="DL40" s="184"/>
      <c r="DM40" s="184"/>
      <c r="DN40" s="184"/>
      <c r="DO40" s="184"/>
    </row>
    <row r="41" spans="1:119" ht="32.25" customHeight="1" x14ac:dyDescent="0.15">
      <c r="A41" s="185"/>
      <c r="B41" s="211"/>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212"/>
      <c r="U41" s="616" t="str">
        <f t="shared" si="4"/>
        <v/>
      </c>
      <c r="V41" s="616"/>
      <c r="W41" s="617"/>
      <c r="X41" s="617"/>
      <c r="Y41" s="617"/>
      <c r="Z41" s="617"/>
      <c r="AA41" s="617"/>
      <c r="AB41" s="617"/>
      <c r="AC41" s="617"/>
      <c r="AD41" s="617"/>
      <c r="AE41" s="617"/>
      <c r="AF41" s="617"/>
      <c r="AG41" s="617"/>
      <c r="AH41" s="617"/>
      <c r="AI41" s="617"/>
      <c r="AJ41" s="617"/>
      <c r="AK41" s="617"/>
      <c r="AL41" s="212"/>
      <c r="AM41" s="616" t="str">
        <f t="shared" si="0"/>
        <v/>
      </c>
      <c r="AN41" s="616"/>
      <c r="AO41" s="617"/>
      <c r="AP41" s="617"/>
      <c r="AQ41" s="617"/>
      <c r="AR41" s="617"/>
      <c r="AS41" s="617"/>
      <c r="AT41" s="617"/>
      <c r="AU41" s="617"/>
      <c r="AV41" s="617"/>
      <c r="AW41" s="617"/>
      <c r="AX41" s="617"/>
      <c r="AY41" s="617"/>
      <c r="AZ41" s="617"/>
      <c r="BA41" s="617"/>
      <c r="BB41" s="617"/>
      <c r="BC41" s="617"/>
      <c r="BD41" s="212"/>
      <c r="BE41" s="616" t="str">
        <f t="shared" si="1"/>
        <v/>
      </c>
      <c r="BF41" s="616"/>
      <c r="BG41" s="617"/>
      <c r="BH41" s="617"/>
      <c r="BI41" s="617"/>
      <c r="BJ41" s="617"/>
      <c r="BK41" s="617"/>
      <c r="BL41" s="617"/>
      <c r="BM41" s="617"/>
      <c r="BN41" s="617"/>
      <c r="BO41" s="617"/>
      <c r="BP41" s="617"/>
      <c r="BQ41" s="617"/>
      <c r="BR41" s="617"/>
      <c r="BS41" s="617"/>
      <c r="BT41" s="617"/>
      <c r="BU41" s="617"/>
      <c r="BV41" s="212"/>
      <c r="BW41" s="616">
        <f t="shared" si="2"/>
        <v>14</v>
      </c>
      <c r="BX41" s="616"/>
      <c r="BY41" s="617" t="str">
        <f>IF('各会計、関係団体の財政状況及び健全化判断比率'!B75="","",'各会計、関係団体の財政状況及び健全化判断比率'!B75)</f>
        <v>長崎県市町村総合事務組合（一般会計）</v>
      </c>
      <c r="BZ41" s="617"/>
      <c r="CA41" s="617"/>
      <c r="CB41" s="617"/>
      <c r="CC41" s="617"/>
      <c r="CD41" s="617"/>
      <c r="CE41" s="617"/>
      <c r="CF41" s="617"/>
      <c r="CG41" s="617"/>
      <c r="CH41" s="617"/>
      <c r="CI41" s="617"/>
      <c r="CJ41" s="617"/>
      <c r="CK41" s="617"/>
      <c r="CL41" s="617"/>
      <c r="CM41" s="617"/>
      <c r="CN41" s="212"/>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209"/>
      <c r="DG41" s="618" t="str">
        <f>IF('各会計、関係団体の財政状況及び健全化判断比率'!BR14="","",'各会計、関係団体の財政状況及び健全化判断比率'!BR14)</f>
        <v/>
      </c>
      <c r="DH41" s="618"/>
      <c r="DI41" s="216"/>
      <c r="DJ41" s="184"/>
      <c r="DK41" s="184"/>
      <c r="DL41" s="184"/>
      <c r="DM41" s="184"/>
      <c r="DN41" s="184"/>
      <c r="DO41" s="184"/>
    </row>
    <row r="42" spans="1:119" ht="32.25" customHeight="1" x14ac:dyDescent="0.15">
      <c r="A42" s="184"/>
      <c r="B42" s="211"/>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212"/>
      <c r="U42" s="616" t="str">
        <f t="shared" si="4"/>
        <v/>
      </c>
      <c r="V42" s="616"/>
      <c r="W42" s="617"/>
      <c r="X42" s="617"/>
      <c r="Y42" s="617"/>
      <c r="Z42" s="617"/>
      <c r="AA42" s="617"/>
      <c r="AB42" s="617"/>
      <c r="AC42" s="617"/>
      <c r="AD42" s="617"/>
      <c r="AE42" s="617"/>
      <c r="AF42" s="617"/>
      <c r="AG42" s="617"/>
      <c r="AH42" s="617"/>
      <c r="AI42" s="617"/>
      <c r="AJ42" s="617"/>
      <c r="AK42" s="617"/>
      <c r="AL42" s="212"/>
      <c r="AM42" s="616" t="str">
        <f t="shared" si="0"/>
        <v/>
      </c>
      <c r="AN42" s="616"/>
      <c r="AO42" s="617"/>
      <c r="AP42" s="617"/>
      <c r="AQ42" s="617"/>
      <c r="AR42" s="617"/>
      <c r="AS42" s="617"/>
      <c r="AT42" s="617"/>
      <c r="AU42" s="617"/>
      <c r="AV42" s="617"/>
      <c r="AW42" s="617"/>
      <c r="AX42" s="617"/>
      <c r="AY42" s="617"/>
      <c r="AZ42" s="617"/>
      <c r="BA42" s="617"/>
      <c r="BB42" s="617"/>
      <c r="BC42" s="617"/>
      <c r="BD42" s="212"/>
      <c r="BE42" s="616" t="str">
        <f t="shared" si="1"/>
        <v/>
      </c>
      <c r="BF42" s="616"/>
      <c r="BG42" s="617"/>
      <c r="BH42" s="617"/>
      <c r="BI42" s="617"/>
      <c r="BJ42" s="617"/>
      <c r="BK42" s="617"/>
      <c r="BL42" s="617"/>
      <c r="BM42" s="617"/>
      <c r="BN42" s="617"/>
      <c r="BO42" s="617"/>
      <c r="BP42" s="617"/>
      <c r="BQ42" s="617"/>
      <c r="BR42" s="617"/>
      <c r="BS42" s="617"/>
      <c r="BT42" s="617"/>
      <c r="BU42" s="617"/>
      <c r="BV42" s="212"/>
      <c r="BW42" s="616">
        <f t="shared" si="2"/>
        <v>15</v>
      </c>
      <c r="BX42" s="616"/>
      <c r="BY42" s="617" t="str">
        <f>IF('各会計、関係団体の財政状況及び健全化判断比率'!B76="","",'各会計、関係団体の財政状況及び健全化判断比率'!B76)</f>
        <v>長崎県市町村総合事務組合（市町村会館管理事業特別会計）</v>
      </c>
      <c r="BZ42" s="617"/>
      <c r="CA42" s="617"/>
      <c r="CB42" s="617"/>
      <c r="CC42" s="617"/>
      <c r="CD42" s="617"/>
      <c r="CE42" s="617"/>
      <c r="CF42" s="617"/>
      <c r="CG42" s="617"/>
      <c r="CH42" s="617"/>
      <c r="CI42" s="617"/>
      <c r="CJ42" s="617"/>
      <c r="CK42" s="617"/>
      <c r="CL42" s="617"/>
      <c r="CM42" s="617"/>
      <c r="CN42" s="212"/>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209"/>
      <c r="DG42" s="618" t="str">
        <f>IF('各会計、関係団体の財政状況及び健全化判断比率'!BR15="","",'各会計、関係団体の財政状況及び健全化判断比率'!BR15)</f>
        <v/>
      </c>
      <c r="DH42" s="618"/>
      <c r="DI42" s="216"/>
      <c r="DJ42" s="184"/>
      <c r="DK42" s="184"/>
      <c r="DL42" s="184"/>
      <c r="DM42" s="184"/>
      <c r="DN42" s="184"/>
      <c r="DO42" s="184"/>
    </row>
    <row r="43" spans="1:119" ht="32.25" customHeight="1" x14ac:dyDescent="0.15">
      <c r="A43" s="184"/>
      <c r="B43" s="211"/>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212"/>
      <c r="U43" s="616" t="str">
        <f t="shared" si="4"/>
        <v/>
      </c>
      <c r="V43" s="616"/>
      <c r="W43" s="617"/>
      <c r="X43" s="617"/>
      <c r="Y43" s="617"/>
      <c r="Z43" s="617"/>
      <c r="AA43" s="617"/>
      <c r="AB43" s="617"/>
      <c r="AC43" s="617"/>
      <c r="AD43" s="617"/>
      <c r="AE43" s="617"/>
      <c r="AF43" s="617"/>
      <c r="AG43" s="617"/>
      <c r="AH43" s="617"/>
      <c r="AI43" s="617"/>
      <c r="AJ43" s="617"/>
      <c r="AK43" s="617"/>
      <c r="AL43" s="212"/>
      <c r="AM43" s="616" t="str">
        <f t="shared" si="0"/>
        <v/>
      </c>
      <c r="AN43" s="616"/>
      <c r="AO43" s="617"/>
      <c r="AP43" s="617"/>
      <c r="AQ43" s="617"/>
      <c r="AR43" s="617"/>
      <c r="AS43" s="617"/>
      <c r="AT43" s="617"/>
      <c r="AU43" s="617"/>
      <c r="AV43" s="617"/>
      <c r="AW43" s="617"/>
      <c r="AX43" s="617"/>
      <c r="AY43" s="617"/>
      <c r="AZ43" s="617"/>
      <c r="BA43" s="617"/>
      <c r="BB43" s="617"/>
      <c r="BC43" s="617"/>
      <c r="BD43" s="212"/>
      <c r="BE43" s="616" t="str">
        <f t="shared" si="1"/>
        <v/>
      </c>
      <c r="BF43" s="616"/>
      <c r="BG43" s="617"/>
      <c r="BH43" s="617"/>
      <c r="BI43" s="617"/>
      <c r="BJ43" s="617"/>
      <c r="BK43" s="617"/>
      <c r="BL43" s="617"/>
      <c r="BM43" s="617"/>
      <c r="BN43" s="617"/>
      <c r="BO43" s="617"/>
      <c r="BP43" s="617"/>
      <c r="BQ43" s="617"/>
      <c r="BR43" s="617"/>
      <c r="BS43" s="617"/>
      <c r="BT43" s="617"/>
      <c r="BU43" s="617"/>
      <c r="BV43" s="212"/>
      <c r="BW43" s="616">
        <f t="shared" si="2"/>
        <v>16</v>
      </c>
      <c r="BX43" s="616"/>
      <c r="BY43" s="617" t="str">
        <f>IF('各会計、関係団体の財政状況及び健全化判断比率'!B77="","",'各会計、関係団体の財政状況及び健全化判断比率'!B77)</f>
        <v>長崎県市町村総合事務組合（市町村会館馬町別館管理事業特別会計）</v>
      </c>
      <c r="BZ43" s="617"/>
      <c r="CA43" s="617"/>
      <c r="CB43" s="617"/>
      <c r="CC43" s="617"/>
      <c r="CD43" s="617"/>
      <c r="CE43" s="617"/>
      <c r="CF43" s="617"/>
      <c r="CG43" s="617"/>
      <c r="CH43" s="617"/>
      <c r="CI43" s="617"/>
      <c r="CJ43" s="617"/>
      <c r="CK43" s="617"/>
      <c r="CL43" s="617"/>
      <c r="CM43" s="617"/>
      <c r="CN43" s="212"/>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209"/>
      <c r="DG43" s="618" t="str">
        <f>IF('各会計、関係団体の財政状況及び健全化判断比率'!BR16="","",'各会計、関係団体の財政状況及び健全化判断比率'!BR16)</f>
        <v/>
      </c>
      <c r="DH43" s="61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208</v>
      </c>
      <c r="C46" s="184"/>
      <c r="D46" s="184"/>
      <c r="E46" s="184" t="s">
        <v>209</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210</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211</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212</v>
      </c>
    </row>
    <row r="50" spans="5:5" x14ac:dyDescent="0.15">
      <c r="E50" s="186" t="s">
        <v>213</v>
      </c>
    </row>
    <row r="51" spans="5:5" x14ac:dyDescent="0.15">
      <c r="E51" s="186" t="s">
        <v>214</v>
      </c>
    </row>
    <row r="52" spans="5:5" x14ac:dyDescent="0.15">
      <c r="E52" s="186" t="s">
        <v>215</v>
      </c>
    </row>
    <row r="53" spans="5:5" x14ac:dyDescent="0.15"/>
    <row r="54" spans="5:5" x14ac:dyDescent="0.15"/>
    <row r="55" spans="5:5" x14ac:dyDescent="0.15"/>
    <row r="56" spans="5:5" x14ac:dyDescent="0.15"/>
  </sheetData>
  <sheetProtection algorithmName="SHA-512" hashValue="TxSNZk7D3e+KlBEDV/2xUhq/b61eZ+9WP0mCI3g3jHCVVL2m6fXOXMgrKgHVYFqb47QbTN4fCKEoSokFtrUWaA==" saltValue="pzdYyXmV0zFjXbO7+Nyv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1"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08" t="s">
        <v>574</v>
      </c>
      <c r="D34" s="1208"/>
      <c r="E34" s="1209"/>
      <c r="F34" s="32">
        <v>10.24</v>
      </c>
      <c r="G34" s="33">
        <v>10</v>
      </c>
      <c r="H34" s="33">
        <v>8.86</v>
      </c>
      <c r="I34" s="33">
        <v>9.23</v>
      </c>
      <c r="J34" s="34">
        <v>9.2799999999999994</v>
      </c>
      <c r="K34" s="22"/>
      <c r="L34" s="22"/>
      <c r="M34" s="22"/>
      <c r="N34" s="22"/>
      <c r="O34" s="22"/>
      <c r="P34" s="22"/>
    </row>
    <row r="35" spans="1:16" ht="39" customHeight="1" x14ac:dyDescent="0.15">
      <c r="A35" s="22"/>
      <c r="B35" s="35"/>
      <c r="C35" s="1202" t="s">
        <v>575</v>
      </c>
      <c r="D35" s="1203"/>
      <c r="E35" s="1204"/>
      <c r="F35" s="36">
        <v>2.11</v>
      </c>
      <c r="G35" s="37">
        <v>2.14</v>
      </c>
      <c r="H35" s="37">
        <v>2.17</v>
      </c>
      <c r="I35" s="37">
        <v>3.15</v>
      </c>
      <c r="J35" s="38">
        <v>3.6</v>
      </c>
      <c r="K35" s="22"/>
      <c r="L35" s="22"/>
      <c r="M35" s="22"/>
      <c r="N35" s="22"/>
      <c r="O35" s="22"/>
      <c r="P35" s="22"/>
    </row>
    <row r="36" spans="1:16" ht="39" customHeight="1" x14ac:dyDescent="0.15">
      <c r="A36" s="22"/>
      <c r="B36" s="35"/>
      <c r="C36" s="1202" t="s">
        <v>576</v>
      </c>
      <c r="D36" s="1203"/>
      <c r="E36" s="1204"/>
      <c r="F36" s="36">
        <v>0.84</v>
      </c>
      <c r="G36" s="37">
        <v>1.51</v>
      </c>
      <c r="H36" s="37">
        <v>3.15</v>
      </c>
      <c r="I36" s="37">
        <v>4.1900000000000004</v>
      </c>
      <c r="J36" s="38">
        <v>1.76</v>
      </c>
      <c r="K36" s="22"/>
      <c r="L36" s="22"/>
      <c r="M36" s="22"/>
      <c r="N36" s="22"/>
      <c r="O36" s="22"/>
      <c r="P36" s="22"/>
    </row>
    <row r="37" spans="1:16" ht="39" customHeight="1" x14ac:dyDescent="0.15">
      <c r="A37" s="22"/>
      <c r="B37" s="35"/>
      <c r="C37" s="1202" t="s">
        <v>577</v>
      </c>
      <c r="D37" s="1203"/>
      <c r="E37" s="1204"/>
      <c r="F37" s="36">
        <v>0</v>
      </c>
      <c r="G37" s="37">
        <v>0</v>
      </c>
      <c r="H37" s="37">
        <v>0</v>
      </c>
      <c r="I37" s="37">
        <v>0</v>
      </c>
      <c r="J37" s="38">
        <v>0.46</v>
      </c>
      <c r="K37" s="22"/>
      <c r="L37" s="22"/>
      <c r="M37" s="22"/>
      <c r="N37" s="22"/>
      <c r="O37" s="22"/>
      <c r="P37" s="22"/>
    </row>
    <row r="38" spans="1:16" ht="39" customHeight="1" x14ac:dyDescent="0.15">
      <c r="A38" s="22"/>
      <c r="B38" s="35"/>
      <c r="C38" s="1202" t="s">
        <v>578</v>
      </c>
      <c r="D38" s="1203"/>
      <c r="E38" s="1204"/>
      <c r="F38" s="36">
        <v>0</v>
      </c>
      <c r="G38" s="37">
        <v>0.01</v>
      </c>
      <c r="H38" s="37">
        <v>0</v>
      </c>
      <c r="I38" s="37">
        <v>0.01</v>
      </c>
      <c r="J38" s="38">
        <v>0.02</v>
      </c>
      <c r="K38" s="22"/>
      <c r="L38" s="22"/>
      <c r="M38" s="22"/>
      <c r="N38" s="22"/>
      <c r="O38" s="22"/>
      <c r="P38" s="22"/>
    </row>
    <row r="39" spans="1:16" ht="39" customHeight="1" x14ac:dyDescent="0.15">
      <c r="A39" s="22"/>
      <c r="B39" s="35"/>
      <c r="C39" s="1202" t="s">
        <v>579</v>
      </c>
      <c r="D39" s="1203"/>
      <c r="E39" s="1204"/>
      <c r="F39" s="36" t="s">
        <v>528</v>
      </c>
      <c r="G39" s="37" t="s">
        <v>528</v>
      </c>
      <c r="H39" s="37" t="s">
        <v>528</v>
      </c>
      <c r="I39" s="37" t="s">
        <v>528</v>
      </c>
      <c r="J39" s="38">
        <v>0</v>
      </c>
      <c r="K39" s="22"/>
      <c r="L39" s="22"/>
      <c r="M39" s="22"/>
      <c r="N39" s="22"/>
      <c r="O39" s="22"/>
      <c r="P39" s="22"/>
    </row>
    <row r="40" spans="1:16" ht="39" customHeight="1" x14ac:dyDescent="0.15">
      <c r="A40" s="22"/>
      <c r="B40" s="35"/>
      <c r="C40" s="1202"/>
      <c r="D40" s="1203"/>
      <c r="E40" s="1204"/>
      <c r="F40" s="36"/>
      <c r="G40" s="37"/>
      <c r="H40" s="37"/>
      <c r="I40" s="37"/>
      <c r="J40" s="38"/>
      <c r="K40" s="22"/>
      <c r="L40" s="22"/>
      <c r="M40" s="22"/>
      <c r="N40" s="22"/>
      <c r="O40" s="22"/>
      <c r="P40" s="22"/>
    </row>
    <row r="41" spans="1:16" ht="39" customHeight="1" x14ac:dyDescent="0.15">
      <c r="A41" s="22"/>
      <c r="B41" s="35"/>
      <c r="C41" s="1202"/>
      <c r="D41" s="1203"/>
      <c r="E41" s="1204"/>
      <c r="F41" s="36"/>
      <c r="G41" s="37"/>
      <c r="H41" s="37"/>
      <c r="I41" s="37"/>
      <c r="J41" s="38"/>
      <c r="K41" s="22"/>
      <c r="L41" s="22"/>
      <c r="M41" s="22"/>
      <c r="N41" s="22"/>
      <c r="O41" s="22"/>
      <c r="P41" s="22"/>
    </row>
    <row r="42" spans="1:16" ht="39" customHeight="1" x14ac:dyDescent="0.15">
      <c r="A42" s="22"/>
      <c r="B42" s="39"/>
      <c r="C42" s="1202" t="s">
        <v>580</v>
      </c>
      <c r="D42" s="1203"/>
      <c r="E42" s="1204"/>
      <c r="F42" s="36" t="s">
        <v>528</v>
      </c>
      <c r="G42" s="37" t="s">
        <v>528</v>
      </c>
      <c r="H42" s="37" t="s">
        <v>528</v>
      </c>
      <c r="I42" s="37" t="s">
        <v>528</v>
      </c>
      <c r="J42" s="38" t="s">
        <v>528</v>
      </c>
      <c r="K42" s="22"/>
      <c r="L42" s="22"/>
      <c r="M42" s="22"/>
      <c r="N42" s="22"/>
      <c r="O42" s="22"/>
      <c r="P42" s="22"/>
    </row>
    <row r="43" spans="1:16" ht="39" customHeight="1" thickBot="1" x14ac:dyDescent="0.2">
      <c r="A43" s="22"/>
      <c r="B43" s="40"/>
      <c r="C43" s="1205" t="s">
        <v>581</v>
      </c>
      <c r="D43" s="1206"/>
      <c r="E43" s="1207"/>
      <c r="F43" s="41">
        <v>0</v>
      </c>
      <c r="G43" s="42">
        <v>0</v>
      </c>
      <c r="H43" s="42">
        <v>0.08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E18pAptpaCxLV1ORd9Qsr3EiXKVG0o8e6i5bKn7bYTgFH6ctoBpFvaysAUPRWT9VB4wwElv2KlmzjeKV6Eu2A==" saltValue="yLuGhxLCJWTYGmendxzw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election activeCell="U54" sqref="U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4285</v>
      </c>
      <c r="L45" s="60">
        <v>3780</v>
      </c>
      <c r="M45" s="60">
        <v>3179</v>
      </c>
      <c r="N45" s="60">
        <v>2844</v>
      </c>
      <c r="O45" s="61">
        <v>2586</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528</v>
      </c>
      <c r="L46" s="64" t="s">
        <v>528</v>
      </c>
      <c r="M46" s="64" t="s">
        <v>528</v>
      </c>
      <c r="N46" s="64" t="s">
        <v>528</v>
      </c>
      <c r="O46" s="65" t="s">
        <v>528</v>
      </c>
      <c r="P46" s="48"/>
      <c r="Q46" s="48"/>
      <c r="R46" s="48"/>
      <c r="S46" s="48"/>
      <c r="T46" s="48"/>
      <c r="U46" s="48"/>
    </row>
    <row r="47" spans="1:21" ht="30.75" customHeight="1" x14ac:dyDescent="0.15">
      <c r="A47" s="48"/>
      <c r="B47" s="1212"/>
      <c r="C47" s="1213"/>
      <c r="D47" s="62"/>
      <c r="E47" s="1218" t="s">
        <v>14</v>
      </c>
      <c r="F47" s="1218"/>
      <c r="G47" s="1218"/>
      <c r="H47" s="1218"/>
      <c r="I47" s="1218"/>
      <c r="J47" s="1219"/>
      <c r="K47" s="63" t="s">
        <v>528</v>
      </c>
      <c r="L47" s="64" t="s">
        <v>528</v>
      </c>
      <c r="M47" s="64" t="s">
        <v>528</v>
      </c>
      <c r="N47" s="64" t="s">
        <v>528</v>
      </c>
      <c r="O47" s="65" t="s">
        <v>528</v>
      </c>
      <c r="P47" s="48"/>
      <c r="Q47" s="48"/>
      <c r="R47" s="48"/>
      <c r="S47" s="48"/>
      <c r="T47" s="48"/>
      <c r="U47" s="48"/>
    </row>
    <row r="48" spans="1:21" ht="30.75" customHeight="1" x14ac:dyDescent="0.15">
      <c r="A48" s="48"/>
      <c r="B48" s="1212"/>
      <c r="C48" s="1213"/>
      <c r="D48" s="62"/>
      <c r="E48" s="1218" t="s">
        <v>15</v>
      </c>
      <c r="F48" s="1218"/>
      <c r="G48" s="1218"/>
      <c r="H48" s="1218"/>
      <c r="I48" s="1218"/>
      <c r="J48" s="1219"/>
      <c r="K48" s="63">
        <v>600</v>
      </c>
      <c r="L48" s="64">
        <v>501</v>
      </c>
      <c r="M48" s="64">
        <v>483</v>
      </c>
      <c r="N48" s="64">
        <v>483</v>
      </c>
      <c r="O48" s="65">
        <v>464</v>
      </c>
      <c r="P48" s="48"/>
      <c r="Q48" s="48"/>
      <c r="R48" s="48"/>
      <c r="S48" s="48"/>
      <c r="T48" s="48"/>
      <c r="U48" s="48"/>
    </row>
    <row r="49" spans="1:21" ht="30.75" customHeight="1" x14ac:dyDescent="0.15">
      <c r="A49" s="48"/>
      <c r="B49" s="1212"/>
      <c r="C49" s="1213"/>
      <c r="D49" s="62"/>
      <c r="E49" s="1218" t="s">
        <v>16</v>
      </c>
      <c r="F49" s="1218"/>
      <c r="G49" s="1218"/>
      <c r="H49" s="1218"/>
      <c r="I49" s="1218"/>
      <c r="J49" s="1219"/>
      <c r="K49" s="63">
        <v>187</v>
      </c>
      <c r="L49" s="64">
        <v>137</v>
      </c>
      <c r="M49" s="64">
        <v>144</v>
      </c>
      <c r="N49" s="64">
        <v>165</v>
      </c>
      <c r="O49" s="65">
        <v>122</v>
      </c>
      <c r="P49" s="48"/>
      <c r="Q49" s="48"/>
      <c r="R49" s="48"/>
      <c r="S49" s="48"/>
      <c r="T49" s="48"/>
      <c r="U49" s="48"/>
    </row>
    <row r="50" spans="1:21" ht="30.75" customHeight="1" x14ac:dyDescent="0.15">
      <c r="A50" s="48"/>
      <c r="B50" s="1212"/>
      <c r="C50" s="1213"/>
      <c r="D50" s="62"/>
      <c r="E50" s="1218" t="s">
        <v>17</v>
      </c>
      <c r="F50" s="1218"/>
      <c r="G50" s="1218"/>
      <c r="H50" s="1218"/>
      <c r="I50" s="1218"/>
      <c r="J50" s="1219"/>
      <c r="K50" s="63">
        <v>14</v>
      </c>
      <c r="L50" s="64">
        <v>14</v>
      </c>
      <c r="M50" s="64">
        <v>12</v>
      </c>
      <c r="N50" s="64">
        <v>12</v>
      </c>
      <c r="O50" s="65">
        <v>11</v>
      </c>
      <c r="P50" s="48"/>
      <c r="Q50" s="48"/>
      <c r="R50" s="48"/>
      <c r="S50" s="48"/>
      <c r="T50" s="48"/>
      <c r="U50" s="48"/>
    </row>
    <row r="51" spans="1:21" ht="30.75" customHeight="1" x14ac:dyDescent="0.15">
      <c r="A51" s="48"/>
      <c r="B51" s="1214"/>
      <c r="C51" s="1215"/>
      <c r="D51" s="66"/>
      <c r="E51" s="1218" t="s">
        <v>18</v>
      </c>
      <c r="F51" s="1218"/>
      <c r="G51" s="1218"/>
      <c r="H51" s="1218"/>
      <c r="I51" s="1218"/>
      <c r="J51" s="1219"/>
      <c r="K51" s="63">
        <v>0</v>
      </c>
      <c r="L51" s="64">
        <v>0</v>
      </c>
      <c r="M51" s="64">
        <v>0</v>
      </c>
      <c r="N51" s="64">
        <v>0</v>
      </c>
      <c r="O51" s="65">
        <v>0</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3761</v>
      </c>
      <c r="L52" s="64">
        <v>3781</v>
      </c>
      <c r="M52" s="64">
        <v>3748</v>
      </c>
      <c r="N52" s="64">
        <v>3808</v>
      </c>
      <c r="O52" s="65">
        <v>3767</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1325</v>
      </c>
      <c r="L53" s="69">
        <v>651</v>
      </c>
      <c r="M53" s="69">
        <v>70</v>
      </c>
      <c r="N53" s="69">
        <v>-304</v>
      </c>
      <c r="O53" s="70">
        <v>-584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1722KfuyaCZJLdWPv1V8n9iq3DcA4rVj9tQcNJMjZC2vK58xJw1qQgM1Kwhk5XBDYZopxMErX9Rl2+WjMSuGQ==" saltValue="zz1sRnhuS9HXdGlZ7+5S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H28" zoomScale="87" zoomScaleNormal="87" zoomScaleSheetLayoutView="100" workbookViewId="0">
      <selection activeCell="L55" sqref="L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36" t="s">
        <v>30</v>
      </c>
      <c r="C41" s="1237"/>
      <c r="D41" s="102"/>
      <c r="E41" s="1242" t="s">
        <v>31</v>
      </c>
      <c r="F41" s="1242"/>
      <c r="G41" s="1242"/>
      <c r="H41" s="1243"/>
      <c r="I41" s="103">
        <v>25288</v>
      </c>
      <c r="J41" s="104">
        <v>22510</v>
      </c>
      <c r="K41" s="104">
        <v>21324</v>
      </c>
      <c r="L41" s="104">
        <v>19958</v>
      </c>
      <c r="M41" s="105">
        <v>21365</v>
      </c>
    </row>
    <row r="42" spans="2:13" ht="27.75" customHeight="1" x14ac:dyDescent="0.15">
      <c r="B42" s="1238"/>
      <c r="C42" s="1239"/>
      <c r="D42" s="106"/>
      <c r="E42" s="1244" t="s">
        <v>32</v>
      </c>
      <c r="F42" s="1244"/>
      <c r="G42" s="1244"/>
      <c r="H42" s="1245"/>
      <c r="I42" s="107" t="s">
        <v>528</v>
      </c>
      <c r="J42" s="108" t="s">
        <v>528</v>
      </c>
      <c r="K42" s="108" t="s">
        <v>528</v>
      </c>
      <c r="L42" s="108" t="s">
        <v>528</v>
      </c>
      <c r="M42" s="109" t="s">
        <v>528</v>
      </c>
    </row>
    <row r="43" spans="2:13" ht="27.75" customHeight="1" x14ac:dyDescent="0.15">
      <c r="B43" s="1238"/>
      <c r="C43" s="1239"/>
      <c r="D43" s="106"/>
      <c r="E43" s="1244" t="s">
        <v>33</v>
      </c>
      <c r="F43" s="1244"/>
      <c r="G43" s="1244"/>
      <c r="H43" s="1245"/>
      <c r="I43" s="107">
        <v>6885</v>
      </c>
      <c r="J43" s="108">
        <v>6839</v>
      </c>
      <c r="K43" s="108">
        <v>6645</v>
      </c>
      <c r="L43" s="108">
        <v>4152</v>
      </c>
      <c r="M43" s="109">
        <v>4688</v>
      </c>
    </row>
    <row r="44" spans="2:13" ht="27.75" customHeight="1" x14ac:dyDescent="0.15">
      <c r="B44" s="1238"/>
      <c r="C44" s="1239"/>
      <c r="D44" s="106"/>
      <c r="E44" s="1244" t="s">
        <v>34</v>
      </c>
      <c r="F44" s="1244"/>
      <c r="G44" s="1244"/>
      <c r="H44" s="1245"/>
      <c r="I44" s="107">
        <v>479</v>
      </c>
      <c r="J44" s="108">
        <v>255</v>
      </c>
      <c r="K44" s="108">
        <v>290</v>
      </c>
      <c r="L44" s="108">
        <v>233</v>
      </c>
      <c r="M44" s="109">
        <v>212</v>
      </c>
    </row>
    <row r="45" spans="2:13" ht="27.75" customHeight="1" x14ac:dyDescent="0.15">
      <c r="B45" s="1238"/>
      <c r="C45" s="1239"/>
      <c r="D45" s="106"/>
      <c r="E45" s="1244" t="s">
        <v>35</v>
      </c>
      <c r="F45" s="1244"/>
      <c r="G45" s="1244"/>
      <c r="H45" s="1245"/>
      <c r="I45" s="107">
        <v>4233</v>
      </c>
      <c r="J45" s="108">
        <v>4138</v>
      </c>
      <c r="K45" s="108">
        <v>4197</v>
      </c>
      <c r="L45" s="108">
        <v>3874</v>
      </c>
      <c r="M45" s="109">
        <v>4054</v>
      </c>
    </row>
    <row r="46" spans="2:13" ht="27.75" customHeight="1" x14ac:dyDescent="0.15">
      <c r="B46" s="1238"/>
      <c r="C46" s="1239"/>
      <c r="D46" s="110"/>
      <c r="E46" s="1244" t="s">
        <v>36</v>
      </c>
      <c r="F46" s="1244"/>
      <c r="G46" s="1244"/>
      <c r="H46" s="1245"/>
      <c r="I46" s="107" t="s">
        <v>528</v>
      </c>
      <c r="J46" s="108" t="s">
        <v>528</v>
      </c>
      <c r="K46" s="108" t="s">
        <v>528</v>
      </c>
      <c r="L46" s="108" t="s">
        <v>528</v>
      </c>
      <c r="M46" s="109" t="s">
        <v>528</v>
      </c>
    </row>
    <row r="47" spans="2:13" ht="27.75" customHeight="1" x14ac:dyDescent="0.15">
      <c r="B47" s="1238"/>
      <c r="C47" s="1239"/>
      <c r="D47" s="111"/>
      <c r="E47" s="1246" t="s">
        <v>37</v>
      </c>
      <c r="F47" s="1247"/>
      <c r="G47" s="1247"/>
      <c r="H47" s="1248"/>
      <c r="I47" s="107" t="s">
        <v>528</v>
      </c>
      <c r="J47" s="108" t="s">
        <v>528</v>
      </c>
      <c r="K47" s="108" t="s">
        <v>528</v>
      </c>
      <c r="L47" s="108" t="s">
        <v>528</v>
      </c>
      <c r="M47" s="109" t="s">
        <v>528</v>
      </c>
    </row>
    <row r="48" spans="2:13" ht="27.75" customHeight="1" x14ac:dyDescent="0.15">
      <c r="B48" s="1238"/>
      <c r="C48" s="1239"/>
      <c r="D48" s="106"/>
      <c r="E48" s="1244" t="s">
        <v>38</v>
      </c>
      <c r="F48" s="1244"/>
      <c r="G48" s="1244"/>
      <c r="H48" s="1245"/>
      <c r="I48" s="107" t="s">
        <v>528</v>
      </c>
      <c r="J48" s="108" t="s">
        <v>528</v>
      </c>
      <c r="K48" s="108" t="s">
        <v>528</v>
      </c>
      <c r="L48" s="108" t="s">
        <v>528</v>
      </c>
      <c r="M48" s="109" t="s">
        <v>528</v>
      </c>
    </row>
    <row r="49" spans="2:13" ht="27.75" customHeight="1" x14ac:dyDescent="0.15">
      <c r="B49" s="1240"/>
      <c r="C49" s="1241"/>
      <c r="D49" s="106"/>
      <c r="E49" s="1244" t="s">
        <v>39</v>
      </c>
      <c r="F49" s="1244"/>
      <c r="G49" s="1244"/>
      <c r="H49" s="1245"/>
      <c r="I49" s="107" t="s">
        <v>528</v>
      </c>
      <c r="J49" s="108" t="s">
        <v>528</v>
      </c>
      <c r="K49" s="108" t="s">
        <v>528</v>
      </c>
      <c r="L49" s="108" t="s">
        <v>528</v>
      </c>
      <c r="M49" s="109" t="s">
        <v>528</v>
      </c>
    </row>
    <row r="50" spans="2:13" ht="27.75" customHeight="1" x14ac:dyDescent="0.15">
      <c r="B50" s="1249" t="s">
        <v>40</v>
      </c>
      <c r="C50" s="1250"/>
      <c r="D50" s="112"/>
      <c r="E50" s="1244" t="s">
        <v>41</v>
      </c>
      <c r="F50" s="1244"/>
      <c r="G50" s="1244"/>
      <c r="H50" s="1245"/>
      <c r="I50" s="107">
        <v>19084</v>
      </c>
      <c r="J50" s="108">
        <v>17362</v>
      </c>
      <c r="K50" s="108">
        <v>16111</v>
      </c>
      <c r="L50" s="108">
        <v>14911</v>
      </c>
      <c r="M50" s="109">
        <v>14489</v>
      </c>
    </row>
    <row r="51" spans="2:13" ht="27.75" customHeight="1" x14ac:dyDescent="0.15">
      <c r="B51" s="1238"/>
      <c r="C51" s="1239"/>
      <c r="D51" s="106"/>
      <c r="E51" s="1244" t="s">
        <v>42</v>
      </c>
      <c r="F51" s="1244"/>
      <c r="G51" s="1244"/>
      <c r="H51" s="1245"/>
      <c r="I51" s="107">
        <v>335</v>
      </c>
      <c r="J51" s="108">
        <v>128</v>
      </c>
      <c r="K51" s="108">
        <v>75</v>
      </c>
      <c r="L51" s="108">
        <v>66</v>
      </c>
      <c r="M51" s="109">
        <v>58</v>
      </c>
    </row>
    <row r="52" spans="2:13" ht="27.75" customHeight="1" x14ac:dyDescent="0.15">
      <c r="B52" s="1240"/>
      <c r="C52" s="1241"/>
      <c r="D52" s="106"/>
      <c r="E52" s="1244" t="s">
        <v>43</v>
      </c>
      <c r="F52" s="1244"/>
      <c r="G52" s="1244"/>
      <c r="H52" s="1245"/>
      <c r="I52" s="107">
        <v>29961</v>
      </c>
      <c r="J52" s="108">
        <v>29442</v>
      </c>
      <c r="K52" s="108">
        <v>29925</v>
      </c>
      <c r="L52" s="108">
        <v>29217</v>
      </c>
      <c r="M52" s="109">
        <v>30320</v>
      </c>
    </row>
    <row r="53" spans="2:13" ht="27.75" customHeight="1" thickBot="1" x14ac:dyDescent="0.2">
      <c r="B53" s="1251" t="s">
        <v>44</v>
      </c>
      <c r="C53" s="1252"/>
      <c r="D53" s="113"/>
      <c r="E53" s="1253" t="s">
        <v>45</v>
      </c>
      <c r="F53" s="1253"/>
      <c r="G53" s="1253"/>
      <c r="H53" s="1254"/>
      <c r="I53" s="114">
        <v>-12496</v>
      </c>
      <c r="J53" s="115">
        <v>-13190</v>
      </c>
      <c r="K53" s="115">
        <v>-13655</v>
      </c>
      <c r="L53" s="115">
        <v>-15979</v>
      </c>
      <c r="M53" s="116">
        <v>-14548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G6wCj87KCaeOpP2ZyYuCu03FKXaXAFPZXj0gVxZwtfMsaurW85LTN+U1oslYkfTtMOPhLuKGqR30Rz1/kugEQ==" saltValue="nQIdQXJDOVWw6a+GmsgJ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46" zoomScale="84" zoomScaleNormal="84" zoomScaleSheetLayoutView="100" workbookViewId="0">
      <selection activeCell="C59" sqref="C59: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0" t="s">
        <v>48</v>
      </c>
      <c r="D55" s="1260"/>
      <c r="E55" s="1261"/>
      <c r="F55" s="128">
        <v>3489</v>
      </c>
      <c r="G55" s="128">
        <v>3490</v>
      </c>
      <c r="H55" s="129">
        <v>3491</v>
      </c>
    </row>
    <row r="56" spans="2:8" ht="52.5" customHeight="1" x14ac:dyDescent="0.15">
      <c r="B56" s="130"/>
      <c r="C56" s="1262" t="s">
        <v>49</v>
      </c>
      <c r="D56" s="1262"/>
      <c r="E56" s="1263"/>
      <c r="F56" s="131">
        <v>8559</v>
      </c>
      <c r="G56" s="131">
        <v>7073</v>
      </c>
      <c r="H56" s="132">
        <v>5607</v>
      </c>
    </row>
    <row r="57" spans="2:8" ht="53.25" customHeight="1" x14ac:dyDescent="0.15">
      <c r="B57" s="130"/>
      <c r="C57" s="1264" t="s">
        <v>50</v>
      </c>
      <c r="D57" s="1264"/>
      <c r="E57" s="1265"/>
      <c r="F57" s="133">
        <v>7279</v>
      </c>
      <c r="G57" s="133">
        <v>7513</v>
      </c>
      <c r="H57" s="134">
        <v>8156</v>
      </c>
    </row>
    <row r="58" spans="2:8" ht="45.75" customHeight="1" x14ac:dyDescent="0.15">
      <c r="B58" s="135"/>
      <c r="C58" s="1255" t="s">
        <v>607</v>
      </c>
      <c r="D58" s="1256"/>
      <c r="E58" s="1257"/>
      <c r="F58" s="136">
        <v>4000</v>
      </c>
      <c r="G58" s="136">
        <v>4000</v>
      </c>
      <c r="H58" s="137">
        <v>4000</v>
      </c>
    </row>
    <row r="59" spans="2:8" ht="45.75" customHeight="1" x14ac:dyDescent="0.15">
      <c r="B59" s="135"/>
      <c r="C59" s="1255" t="s">
        <v>608</v>
      </c>
      <c r="D59" s="1256"/>
      <c r="E59" s="1257"/>
      <c r="F59" s="136">
        <v>1255</v>
      </c>
      <c r="G59" s="136">
        <v>1255</v>
      </c>
      <c r="H59" s="137">
        <v>1255</v>
      </c>
    </row>
    <row r="60" spans="2:8" ht="45.75" customHeight="1" x14ac:dyDescent="0.15">
      <c r="B60" s="135"/>
      <c r="C60" s="1255" t="s">
        <v>610</v>
      </c>
      <c r="D60" s="1256"/>
      <c r="E60" s="1257"/>
      <c r="F60" s="136">
        <v>400</v>
      </c>
      <c r="G60" s="136">
        <v>600</v>
      </c>
      <c r="H60" s="137">
        <v>801</v>
      </c>
    </row>
    <row r="61" spans="2:8" ht="45.75" customHeight="1" x14ac:dyDescent="0.15">
      <c r="B61" s="135"/>
      <c r="C61" s="1255" t="s">
        <v>611</v>
      </c>
      <c r="D61" s="1256"/>
      <c r="E61" s="1257"/>
      <c r="F61" s="136">
        <v>352</v>
      </c>
      <c r="G61" s="136">
        <v>559</v>
      </c>
      <c r="H61" s="137">
        <v>792</v>
      </c>
    </row>
    <row r="62" spans="2:8" ht="45.75" customHeight="1" thickBot="1" x14ac:dyDescent="0.2">
      <c r="B62" s="138"/>
      <c r="C62" s="1255" t="s">
        <v>609</v>
      </c>
      <c r="D62" s="1256"/>
      <c r="E62" s="1257"/>
      <c r="F62" s="136">
        <v>693</v>
      </c>
      <c r="G62" s="136">
        <v>693</v>
      </c>
      <c r="H62" s="137">
        <v>693</v>
      </c>
    </row>
    <row r="63" spans="2:8" ht="52.5" customHeight="1" thickBot="1" x14ac:dyDescent="0.2">
      <c r="B63" s="139"/>
      <c r="C63" s="1258" t="s">
        <v>51</v>
      </c>
      <c r="D63" s="1258"/>
      <c r="E63" s="1259"/>
      <c r="F63" s="140">
        <v>19327</v>
      </c>
      <c r="G63" s="140">
        <v>18076</v>
      </c>
      <c r="H63" s="141">
        <v>17253</v>
      </c>
    </row>
    <row r="64" spans="2:8" ht="15" customHeight="1" x14ac:dyDescent="0.15"/>
  </sheetData>
  <sheetProtection algorithmName="SHA-512" hashValue="0OIPvOTCGy2cyWHrJtUz8VKEubI0APoKfzGdHPBiBftwIt/M/dR7j32vVibAo08xeeEL5YGBLYdgpcaYQjposg==" saltValue="thTfh6gRJAmmsI6y4Rdb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5C990-5DF0-4089-A177-0C5703D13EBF}">
  <sheetPr>
    <pageSetUpPr fitToPage="1"/>
  </sheetPr>
  <dimension ref="A1:WZM160"/>
  <sheetViews>
    <sheetView showGridLines="0" topLeftCell="AN61" zoomScaleNormal="100" zoomScaleSheetLayoutView="55" workbookViewId="0">
      <selection activeCell="AN70" sqref="AN70"/>
    </sheetView>
  </sheetViews>
  <sheetFormatPr defaultColWidth="0" defaultRowHeight="0" customHeight="1" zeroHeight="1" x14ac:dyDescent="0.15"/>
  <cols>
    <col min="1" max="1" width="6.375" style="1266" customWidth="1"/>
    <col min="2" max="107" width="2.5" style="1266" customWidth="1"/>
    <col min="108" max="108" width="6.125" style="1268" customWidth="1"/>
    <col min="109" max="109" width="5.875" style="1267" customWidth="1"/>
    <col min="110" max="110" width="19.125" style="1266" hidden="1"/>
    <col min="111" max="115" width="12.625" style="1266" hidden="1"/>
    <col min="116" max="349" width="8.625" style="1266" hidden="1"/>
    <col min="350" max="355" width="14.875" style="1266" hidden="1"/>
    <col min="356" max="357" width="15.875" style="1266" hidden="1"/>
    <col min="358" max="363" width="16.125" style="1266" hidden="1"/>
    <col min="364" max="364" width="6.125" style="1266" hidden="1"/>
    <col min="365" max="365" width="3" style="1266" hidden="1"/>
    <col min="366" max="605" width="8.625" style="1266" hidden="1"/>
    <col min="606" max="611" width="14.875" style="1266" hidden="1"/>
    <col min="612" max="613" width="15.875" style="1266" hidden="1"/>
    <col min="614" max="619" width="16.125" style="1266" hidden="1"/>
    <col min="620" max="620" width="6.125" style="1266" hidden="1"/>
    <col min="621" max="621" width="3" style="1266" hidden="1"/>
    <col min="622" max="861" width="8.625" style="1266" hidden="1"/>
    <col min="862" max="867" width="14.875" style="1266" hidden="1"/>
    <col min="868" max="869" width="15.875" style="1266" hidden="1"/>
    <col min="870" max="875" width="16.125" style="1266" hidden="1"/>
    <col min="876" max="876" width="6.125" style="1266" hidden="1"/>
    <col min="877" max="877" width="3" style="1266" hidden="1"/>
    <col min="878" max="1117" width="8.625" style="1266" hidden="1"/>
    <col min="1118" max="1123" width="14.875" style="1266" hidden="1"/>
    <col min="1124" max="1125" width="15.875" style="1266" hidden="1"/>
    <col min="1126" max="1131" width="16.125" style="1266" hidden="1"/>
    <col min="1132" max="1132" width="6.125" style="1266" hidden="1"/>
    <col min="1133" max="1133" width="3" style="1266" hidden="1"/>
    <col min="1134" max="1373" width="8.625" style="1266" hidden="1"/>
    <col min="1374" max="1379" width="14.875" style="1266" hidden="1"/>
    <col min="1380" max="1381" width="15.875" style="1266" hidden="1"/>
    <col min="1382" max="1387" width="16.125" style="1266" hidden="1"/>
    <col min="1388" max="1388" width="6.125" style="1266" hidden="1"/>
    <col min="1389" max="1389" width="3" style="1266" hidden="1"/>
    <col min="1390" max="1629" width="8.625" style="1266" hidden="1"/>
    <col min="1630" max="1635" width="14.875" style="1266" hidden="1"/>
    <col min="1636" max="1637" width="15.875" style="1266" hidden="1"/>
    <col min="1638" max="1643" width="16.125" style="1266" hidden="1"/>
    <col min="1644" max="1644" width="6.125" style="1266" hidden="1"/>
    <col min="1645" max="1645" width="3" style="1266" hidden="1"/>
    <col min="1646" max="1885" width="8.625" style="1266" hidden="1"/>
    <col min="1886" max="1891" width="14.875" style="1266" hidden="1"/>
    <col min="1892" max="1893" width="15.875" style="1266" hidden="1"/>
    <col min="1894" max="1899" width="16.125" style="1266" hidden="1"/>
    <col min="1900" max="1900" width="6.125" style="1266" hidden="1"/>
    <col min="1901" max="1901" width="3" style="1266" hidden="1"/>
    <col min="1902" max="2141" width="8.625" style="1266" hidden="1"/>
    <col min="2142" max="2147" width="14.875" style="1266" hidden="1"/>
    <col min="2148" max="2149" width="15.875" style="1266" hidden="1"/>
    <col min="2150" max="2155" width="16.125" style="1266" hidden="1"/>
    <col min="2156" max="2156" width="6.125" style="1266" hidden="1"/>
    <col min="2157" max="2157" width="3" style="1266" hidden="1"/>
    <col min="2158" max="2397" width="8.625" style="1266" hidden="1"/>
    <col min="2398" max="2403" width="14.875" style="1266" hidden="1"/>
    <col min="2404" max="2405" width="15.875" style="1266" hidden="1"/>
    <col min="2406" max="2411" width="16.125" style="1266" hidden="1"/>
    <col min="2412" max="2412" width="6.125" style="1266" hidden="1"/>
    <col min="2413" max="2413" width="3" style="1266" hidden="1"/>
    <col min="2414" max="2653" width="8.625" style="1266" hidden="1"/>
    <col min="2654" max="2659" width="14.875" style="1266" hidden="1"/>
    <col min="2660" max="2661" width="15.875" style="1266" hidden="1"/>
    <col min="2662" max="2667" width="16.125" style="1266" hidden="1"/>
    <col min="2668" max="2668" width="6.125" style="1266" hidden="1"/>
    <col min="2669" max="2669" width="3" style="1266" hidden="1"/>
    <col min="2670" max="2909" width="8.625" style="1266" hidden="1"/>
    <col min="2910" max="2915" width="14.875" style="1266" hidden="1"/>
    <col min="2916" max="2917" width="15.875" style="1266" hidden="1"/>
    <col min="2918" max="2923" width="16.125" style="1266" hidden="1"/>
    <col min="2924" max="2924" width="6.125" style="1266" hidden="1"/>
    <col min="2925" max="2925" width="3" style="1266" hidden="1"/>
    <col min="2926" max="3165" width="8.625" style="1266" hidden="1"/>
    <col min="3166" max="3171" width="14.875" style="1266" hidden="1"/>
    <col min="3172" max="3173" width="15.875" style="1266" hidden="1"/>
    <col min="3174" max="3179" width="16.125" style="1266" hidden="1"/>
    <col min="3180" max="3180" width="6.125" style="1266" hidden="1"/>
    <col min="3181" max="3181" width="3" style="1266" hidden="1"/>
    <col min="3182" max="3421" width="8.625" style="1266" hidden="1"/>
    <col min="3422" max="3427" width="14.875" style="1266" hidden="1"/>
    <col min="3428" max="3429" width="15.875" style="1266" hidden="1"/>
    <col min="3430" max="3435" width="16.125" style="1266" hidden="1"/>
    <col min="3436" max="3436" width="6.125" style="1266" hidden="1"/>
    <col min="3437" max="3437" width="3" style="1266" hidden="1"/>
    <col min="3438" max="3677" width="8.625" style="1266" hidden="1"/>
    <col min="3678" max="3683" width="14.875" style="1266" hidden="1"/>
    <col min="3684" max="3685" width="15.875" style="1266" hidden="1"/>
    <col min="3686" max="3691" width="16.125" style="1266" hidden="1"/>
    <col min="3692" max="3692" width="6.125" style="1266" hidden="1"/>
    <col min="3693" max="3693" width="3" style="1266" hidden="1"/>
    <col min="3694" max="3933" width="8.625" style="1266" hidden="1"/>
    <col min="3934" max="3939" width="14.875" style="1266" hidden="1"/>
    <col min="3940" max="3941" width="15.875" style="1266" hidden="1"/>
    <col min="3942" max="3947" width="16.125" style="1266" hidden="1"/>
    <col min="3948" max="3948" width="6.125" style="1266" hidden="1"/>
    <col min="3949" max="3949" width="3" style="1266" hidden="1"/>
    <col min="3950" max="4189" width="8.625" style="1266" hidden="1"/>
    <col min="4190" max="4195" width="14.875" style="1266" hidden="1"/>
    <col min="4196" max="4197" width="15.875" style="1266" hidden="1"/>
    <col min="4198" max="4203" width="16.125" style="1266" hidden="1"/>
    <col min="4204" max="4204" width="6.125" style="1266" hidden="1"/>
    <col min="4205" max="4205" width="3" style="1266" hidden="1"/>
    <col min="4206" max="4445" width="8.625" style="1266" hidden="1"/>
    <col min="4446" max="4451" width="14.875" style="1266" hidden="1"/>
    <col min="4452" max="4453" width="15.875" style="1266" hidden="1"/>
    <col min="4454" max="4459" width="16.125" style="1266" hidden="1"/>
    <col min="4460" max="4460" width="6.125" style="1266" hidden="1"/>
    <col min="4461" max="4461" width="3" style="1266" hidden="1"/>
    <col min="4462" max="4701" width="8.625" style="1266" hidden="1"/>
    <col min="4702" max="4707" width="14.875" style="1266" hidden="1"/>
    <col min="4708" max="4709" width="15.875" style="1266" hidden="1"/>
    <col min="4710" max="4715" width="16.125" style="1266" hidden="1"/>
    <col min="4716" max="4716" width="6.125" style="1266" hidden="1"/>
    <col min="4717" max="4717" width="3" style="1266" hidden="1"/>
    <col min="4718" max="4957" width="8.625" style="1266" hidden="1"/>
    <col min="4958" max="4963" width="14.875" style="1266" hidden="1"/>
    <col min="4964" max="4965" width="15.875" style="1266" hidden="1"/>
    <col min="4966" max="4971" width="16.125" style="1266" hidden="1"/>
    <col min="4972" max="4972" width="6.125" style="1266" hidden="1"/>
    <col min="4973" max="4973" width="3" style="1266" hidden="1"/>
    <col min="4974" max="5213" width="8.625" style="1266" hidden="1"/>
    <col min="5214" max="5219" width="14.875" style="1266" hidden="1"/>
    <col min="5220" max="5221" width="15.875" style="1266" hidden="1"/>
    <col min="5222" max="5227" width="16.125" style="1266" hidden="1"/>
    <col min="5228" max="5228" width="6.125" style="1266" hidden="1"/>
    <col min="5229" max="5229" width="3" style="1266" hidden="1"/>
    <col min="5230" max="5469" width="8.625" style="1266" hidden="1"/>
    <col min="5470" max="5475" width="14.875" style="1266" hidden="1"/>
    <col min="5476" max="5477" width="15.875" style="1266" hidden="1"/>
    <col min="5478" max="5483" width="16.125" style="1266" hidden="1"/>
    <col min="5484" max="5484" width="6.125" style="1266" hidden="1"/>
    <col min="5485" max="5485" width="3" style="1266" hidden="1"/>
    <col min="5486" max="5725" width="8.625" style="1266" hidden="1"/>
    <col min="5726" max="5731" width="14.875" style="1266" hidden="1"/>
    <col min="5732" max="5733" width="15.875" style="1266" hidden="1"/>
    <col min="5734" max="5739" width="16.125" style="1266" hidden="1"/>
    <col min="5740" max="5740" width="6.125" style="1266" hidden="1"/>
    <col min="5741" max="5741" width="3" style="1266" hidden="1"/>
    <col min="5742" max="5981" width="8.625" style="1266" hidden="1"/>
    <col min="5982" max="5987" width="14.875" style="1266" hidden="1"/>
    <col min="5988" max="5989" width="15.875" style="1266" hidden="1"/>
    <col min="5990" max="5995" width="16.125" style="1266" hidden="1"/>
    <col min="5996" max="5996" width="6.125" style="1266" hidden="1"/>
    <col min="5997" max="5997" width="3" style="1266" hidden="1"/>
    <col min="5998" max="6237" width="8.625" style="1266" hidden="1"/>
    <col min="6238" max="6243" width="14.875" style="1266" hidden="1"/>
    <col min="6244" max="6245" width="15.875" style="1266" hidden="1"/>
    <col min="6246" max="6251" width="16.125" style="1266" hidden="1"/>
    <col min="6252" max="6252" width="6.125" style="1266" hidden="1"/>
    <col min="6253" max="6253" width="3" style="1266" hidden="1"/>
    <col min="6254" max="6493" width="8.625" style="1266" hidden="1"/>
    <col min="6494" max="6499" width="14.875" style="1266" hidden="1"/>
    <col min="6500" max="6501" width="15.875" style="1266" hidden="1"/>
    <col min="6502" max="6507" width="16.125" style="1266" hidden="1"/>
    <col min="6508" max="6508" width="6.125" style="1266" hidden="1"/>
    <col min="6509" max="6509" width="3" style="1266" hidden="1"/>
    <col min="6510" max="6749" width="8.625" style="1266" hidden="1"/>
    <col min="6750" max="6755" width="14.875" style="1266" hidden="1"/>
    <col min="6756" max="6757" width="15.875" style="1266" hidden="1"/>
    <col min="6758" max="6763" width="16.125" style="1266" hidden="1"/>
    <col min="6764" max="6764" width="6.125" style="1266" hidden="1"/>
    <col min="6765" max="6765" width="3" style="1266" hidden="1"/>
    <col min="6766" max="7005" width="8.625" style="1266" hidden="1"/>
    <col min="7006" max="7011" width="14.875" style="1266" hidden="1"/>
    <col min="7012" max="7013" width="15.875" style="1266" hidden="1"/>
    <col min="7014" max="7019" width="16.125" style="1266" hidden="1"/>
    <col min="7020" max="7020" width="6.125" style="1266" hidden="1"/>
    <col min="7021" max="7021" width="3" style="1266" hidden="1"/>
    <col min="7022" max="7261" width="8.625" style="1266" hidden="1"/>
    <col min="7262" max="7267" width="14.875" style="1266" hidden="1"/>
    <col min="7268" max="7269" width="15.875" style="1266" hidden="1"/>
    <col min="7270" max="7275" width="16.125" style="1266" hidden="1"/>
    <col min="7276" max="7276" width="6.125" style="1266" hidden="1"/>
    <col min="7277" max="7277" width="3" style="1266" hidden="1"/>
    <col min="7278" max="7517" width="8.625" style="1266" hidden="1"/>
    <col min="7518" max="7523" width="14.875" style="1266" hidden="1"/>
    <col min="7524" max="7525" width="15.875" style="1266" hidden="1"/>
    <col min="7526" max="7531" width="16.125" style="1266" hidden="1"/>
    <col min="7532" max="7532" width="6.125" style="1266" hidden="1"/>
    <col min="7533" max="7533" width="3" style="1266" hidden="1"/>
    <col min="7534" max="7773" width="8.625" style="1266" hidden="1"/>
    <col min="7774" max="7779" width="14.875" style="1266" hidden="1"/>
    <col min="7780" max="7781" width="15.875" style="1266" hidden="1"/>
    <col min="7782" max="7787" width="16.125" style="1266" hidden="1"/>
    <col min="7788" max="7788" width="6.125" style="1266" hidden="1"/>
    <col min="7789" max="7789" width="3" style="1266" hidden="1"/>
    <col min="7790" max="8029" width="8.625" style="1266" hidden="1"/>
    <col min="8030" max="8035" width="14.875" style="1266" hidden="1"/>
    <col min="8036" max="8037" width="15.875" style="1266" hidden="1"/>
    <col min="8038" max="8043" width="16.125" style="1266" hidden="1"/>
    <col min="8044" max="8044" width="6.125" style="1266" hidden="1"/>
    <col min="8045" max="8045" width="3" style="1266" hidden="1"/>
    <col min="8046" max="8285" width="8.625" style="1266" hidden="1"/>
    <col min="8286" max="8291" width="14.875" style="1266" hidden="1"/>
    <col min="8292" max="8293" width="15.875" style="1266" hidden="1"/>
    <col min="8294" max="8299" width="16.125" style="1266" hidden="1"/>
    <col min="8300" max="8300" width="6.125" style="1266" hidden="1"/>
    <col min="8301" max="8301" width="3" style="1266" hidden="1"/>
    <col min="8302" max="8541" width="8.625" style="1266" hidden="1"/>
    <col min="8542" max="8547" width="14.875" style="1266" hidden="1"/>
    <col min="8548" max="8549" width="15.875" style="1266" hidden="1"/>
    <col min="8550" max="8555" width="16.125" style="1266" hidden="1"/>
    <col min="8556" max="8556" width="6.125" style="1266" hidden="1"/>
    <col min="8557" max="8557" width="3" style="1266" hidden="1"/>
    <col min="8558" max="8797" width="8.625" style="1266" hidden="1"/>
    <col min="8798" max="8803" width="14.875" style="1266" hidden="1"/>
    <col min="8804" max="8805" width="15.875" style="1266" hidden="1"/>
    <col min="8806" max="8811" width="16.125" style="1266" hidden="1"/>
    <col min="8812" max="8812" width="6.125" style="1266" hidden="1"/>
    <col min="8813" max="8813" width="3" style="1266" hidden="1"/>
    <col min="8814" max="9053" width="8.625" style="1266" hidden="1"/>
    <col min="9054" max="9059" width="14.875" style="1266" hidden="1"/>
    <col min="9060" max="9061" width="15.875" style="1266" hidden="1"/>
    <col min="9062" max="9067" width="16.125" style="1266" hidden="1"/>
    <col min="9068" max="9068" width="6.125" style="1266" hidden="1"/>
    <col min="9069" max="9069" width="3" style="1266" hidden="1"/>
    <col min="9070" max="9309" width="8.625" style="1266" hidden="1"/>
    <col min="9310" max="9315" width="14.875" style="1266" hidden="1"/>
    <col min="9316" max="9317" width="15.875" style="1266" hidden="1"/>
    <col min="9318" max="9323" width="16.125" style="1266" hidden="1"/>
    <col min="9324" max="9324" width="6.125" style="1266" hidden="1"/>
    <col min="9325" max="9325" width="3" style="1266" hidden="1"/>
    <col min="9326" max="9565" width="8.625" style="1266" hidden="1"/>
    <col min="9566" max="9571" width="14.875" style="1266" hidden="1"/>
    <col min="9572" max="9573" width="15.875" style="1266" hidden="1"/>
    <col min="9574" max="9579" width="16.125" style="1266" hidden="1"/>
    <col min="9580" max="9580" width="6.125" style="1266" hidden="1"/>
    <col min="9581" max="9581" width="3" style="1266" hidden="1"/>
    <col min="9582" max="9821" width="8.625" style="1266" hidden="1"/>
    <col min="9822" max="9827" width="14.875" style="1266" hidden="1"/>
    <col min="9828" max="9829" width="15.875" style="1266" hidden="1"/>
    <col min="9830" max="9835" width="16.125" style="1266" hidden="1"/>
    <col min="9836" max="9836" width="6.125" style="1266" hidden="1"/>
    <col min="9837" max="9837" width="3" style="1266" hidden="1"/>
    <col min="9838" max="10077" width="8.625" style="1266" hidden="1"/>
    <col min="10078" max="10083" width="14.875" style="1266" hidden="1"/>
    <col min="10084" max="10085" width="15.875" style="1266" hidden="1"/>
    <col min="10086" max="10091" width="16.125" style="1266" hidden="1"/>
    <col min="10092" max="10092" width="6.125" style="1266" hidden="1"/>
    <col min="10093" max="10093" width="3" style="1266" hidden="1"/>
    <col min="10094" max="10333" width="8.625" style="1266" hidden="1"/>
    <col min="10334" max="10339" width="14.875" style="1266" hidden="1"/>
    <col min="10340" max="10341" width="15.875" style="1266" hidden="1"/>
    <col min="10342" max="10347" width="16.125" style="1266" hidden="1"/>
    <col min="10348" max="10348" width="6.125" style="1266" hidden="1"/>
    <col min="10349" max="10349" width="3" style="1266" hidden="1"/>
    <col min="10350" max="10589" width="8.625" style="1266" hidden="1"/>
    <col min="10590" max="10595" width="14.875" style="1266" hidden="1"/>
    <col min="10596" max="10597" width="15.875" style="1266" hidden="1"/>
    <col min="10598" max="10603" width="16.125" style="1266" hidden="1"/>
    <col min="10604" max="10604" width="6.125" style="1266" hidden="1"/>
    <col min="10605" max="10605" width="3" style="1266" hidden="1"/>
    <col min="10606" max="10845" width="8.625" style="1266" hidden="1"/>
    <col min="10846" max="10851" width="14.875" style="1266" hidden="1"/>
    <col min="10852" max="10853" width="15.875" style="1266" hidden="1"/>
    <col min="10854" max="10859" width="16.125" style="1266" hidden="1"/>
    <col min="10860" max="10860" width="6.125" style="1266" hidden="1"/>
    <col min="10861" max="10861" width="3" style="1266" hidden="1"/>
    <col min="10862" max="11101" width="8.625" style="1266" hidden="1"/>
    <col min="11102" max="11107" width="14.875" style="1266" hidden="1"/>
    <col min="11108" max="11109" width="15.875" style="1266" hidden="1"/>
    <col min="11110" max="11115" width="16.125" style="1266" hidden="1"/>
    <col min="11116" max="11116" width="6.125" style="1266" hidden="1"/>
    <col min="11117" max="11117" width="3" style="1266" hidden="1"/>
    <col min="11118" max="11357" width="8.625" style="1266" hidden="1"/>
    <col min="11358" max="11363" width="14.875" style="1266" hidden="1"/>
    <col min="11364" max="11365" width="15.875" style="1266" hidden="1"/>
    <col min="11366" max="11371" width="16.125" style="1266" hidden="1"/>
    <col min="11372" max="11372" width="6.125" style="1266" hidden="1"/>
    <col min="11373" max="11373" width="3" style="1266" hidden="1"/>
    <col min="11374" max="11613" width="8.625" style="1266" hidden="1"/>
    <col min="11614" max="11619" width="14.875" style="1266" hidden="1"/>
    <col min="11620" max="11621" width="15.875" style="1266" hidden="1"/>
    <col min="11622" max="11627" width="16.125" style="1266" hidden="1"/>
    <col min="11628" max="11628" width="6.125" style="1266" hidden="1"/>
    <col min="11629" max="11629" width="3" style="1266" hidden="1"/>
    <col min="11630" max="11869" width="8.625" style="1266" hidden="1"/>
    <col min="11870" max="11875" width="14.875" style="1266" hidden="1"/>
    <col min="11876" max="11877" width="15.875" style="1266" hidden="1"/>
    <col min="11878" max="11883" width="16.125" style="1266" hidden="1"/>
    <col min="11884" max="11884" width="6.125" style="1266" hidden="1"/>
    <col min="11885" max="11885" width="3" style="1266" hidden="1"/>
    <col min="11886" max="12125" width="8.625" style="1266" hidden="1"/>
    <col min="12126" max="12131" width="14.875" style="1266" hidden="1"/>
    <col min="12132" max="12133" width="15.875" style="1266" hidden="1"/>
    <col min="12134" max="12139" width="16.125" style="1266" hidden="1"/>
    <col min="12140" max="12140" width="6.125" style="1266" hidden="1"/>
    <col min="12141" max="12141" width="3" style="1266" hidden="1"/>
    <col min="12142" max="12381" width="8.625" style="1266" hidden="1"/>
    <col min="12382" max="12387" width="14.875" style="1266" hidden="1"/>
    <col min="12388" max="12389" width="15.875" style="1266" hidden="1"/>
    <col min="12390" max="12395" width="16.125" style="1266" hidden="1"/>
    <col min="12396" max="12396" width="6.125" style="1266" hidden="1"/>
    <col min="12397" max="12397" width="3" style="1266" hidden="1"/>
    <col min="12398" max="12637" width="8.625" style="1266" hidden="1"/>
    <col min="12638" max="12643" width="14.875" style="1266" hidden="1"/>
    <col min="12644" max="12645" width="15.875" style="1266" hidden="1"/>
    <col min="12646" max="12651" width="16.125" style="1266" hidden="1"/>
    <col min="12652" max="12652" width="6.125" style="1266" hidden="1"/>
    <col min="12653" max="12653" width="3" style="1266" hidden="1"/>
    <col min="12654" max="12893" width="8.625" style="1266" hidden="1"/>
    <col min="12894" max="12899" width="14.875" style="1266" hidden="1"/>
    <col min="12900" max="12901" width="15.875" style="1266" hidden="1"/>
    <col min="12902" max="12907" width="16.125" style="1266" hidden="1"/>
    <col min="12908" max="12908" width="6.125" style="1266" hidden="1"/>
    <col min="12909" max="12909" width="3" style="1266" hidden="1"/>
    <col min="12910" max="13149" width="8.625" style="1266" hidden="1"/>
    <col min="13150" max="13155" width="14.875" style="1266" hidden="1"/>
    <col min="13156" max="13157" width="15.875" style="1266" hidden="1"/>
    <col min="13158" max="13163" width="16.125" style="1266" hidden="1"/>
    <col min="13164" max="13164" width="6.125" style="1266" hidden="1"/>
    <col min="13165" max="13165" width="3" style="1266" hidden="1"/>
    <col min="13166" max="13405" width="8.625" style="1266" hidden="1"/>
    <col min="13406" max="13411" width="14.875" style="1266" hidden="1"/>
    <col min="13412" max="13413" width="15.875" style="1266" hidden="1"/>
    <col min="13414" max="13419" width="16.125" style="1266" hidden="1"/>
    <col min="13420" max="13420" width="6.125" style="1266" hidden="1"/>
    <col min="13421" max="13421" width="3" style="1266" hidden="1"/>
    <col min="13422" max="13661" width="8.625" style="1266" hidden="1"/>
    <col min="13662" max="13667" width="14.875" style="1266" hidden="1"/>
    <col min="13668" max="13669" width="15.875" style="1266" hidden="1"/>
    <col min="13670" max="13675" width="16.125" style="1266" hidden="1"/>
    <col min="13676" max="13676" width="6.125" style="1266" hidden="1"/>
    <col min="13677" max="13677" width="3" style="1266" hidden="1"/>
    <col min="13678" max="13917" width="8.625" style="1266" hidden="1"/>
    <col min="13918" max="13923" width="14.875" style="1266" hidden="1"/>
    <col min="13924" max="13925" width="15.875" style="1266" hidden="1"/>
    <col min="13926" max="13931" width="16.125" style="1266" hidden="1"/>
    <col min="13932" max="13932" width="6.125" style="1266" hidden="1"/>
    <col min="13933" max="13933" width="3" style="1266" hidden="1"/>
    <col min="13934" max="14173" width="8.625" style="1266" hidden="1"/>
    <col min="14174" max="14179" width="14.875" style="1266" hidden="1"/>
    <col min="14180" max="14181" width="15.875" style="1266" hidden="1"/>
    <col min="14182" max="14187" width="16.125" style="1266" hidden="1"/>
    <col min="14188" max="14188" width="6.125" style="1266" hidden="1"/>
    <col min="14189" max="14189" width="3" style="1266" hidden="1"/>
    <col min="14190" max="14429" width="8.625" style="1266" hidden="1"/>
    <col min="14430" max="14435" width="14.875" style="1266" hidden="1"/>
    <col min="14436" max="14437" width="15.875" style="1266" hidden="1"/>
    <col min="14438" max="14443" width="16.125" style="1266" hidden="1"/>
    <col min="14444" max="14444" width="6.125" style="1266" hidden="1"/>
    <col min="14445" max="14445" width="3" style="1266" hidden="1"/>
    <col min="14446" max="14685" width="8.625" style="1266" hidden="1"/>
    <col min="14686" max="14691" width="14.875" style="1266" hidden="1"/>
    <col min="14692" max="14693" width="15.875" style="1266" hidden="1"/>
    <col min="14694" max="14699" width="16.125" style="1266" hidden="1"/>
    <col min="14700" max="14700" width="6.125" style="1266" hidden="1"/>
    <col min="14701" max="14701" width="3" style="1266" hidden="1"/>
    <col min="14702" max="14941" width="8.625" style="1266" hidden="1"/>
    <col min="14942" max="14947" width="14.875" style="1266" hidden="1"/>
    <col min="14948" max="14949" width="15.875" style="1266" hidden="1"/>
    <col min="14950" max="14955" width="16.125" style="1266" hidden="1"/>
    <col min="14956" max="14956" width="6.125" style="1266" hidden="1"/>
    <col min="14957" max="14957" width="3" style="1266" hidden="1"/>
    <col min="14958" max="15197" width="8.625" style="1266" hidden="1"/>
    <col min="15198" max="15203" width="14.875" style="1266" hidden="1"/>
    <col min="15204" max="15205" width="15.875" style="1266" hidden="1"/>
    <col min="15206" max="15211" width="16.125" style="1266" hidden="1"/>
    <col min="15212" max="15212" width="6.125" style="1266" hidden="1"/>
    <col min="15213" max="15213" width="3" style="1266" hidden="1"/>
    <col min="15214" max="15453" width="8.625" style="1266" hidden="1"/>
    <col min="15454" max="15459" width="14.875" style="1266" hidden="1"/>
    <col min="15460" max="15461" width="15.875" style="1266" hidden="1"/>
    <col min="15462" max="15467" width="16.125" style="1266" hidden="1"/>
    <col min="15468" max="15468" width="6.125" style="1266" hidden="1"/>
    <col min="15469" max="15469" width="3" style="1266" hidden="1"/>
    <col min="15470" max="15709" width="8.625" style="1266" hidden="1"/>
    <col min="15710" max="15715" width="14.875" style="1266" hidden="1"/>
    <col min="15716" max="15717" width="15.875" style="1266" hidden="1"/>
    <col min="15718" max="15723" width="16.125" style="1266" hidden="1"/>
    <col min="15724" max="15724" width="6.125" style="1266" hidden="1"/>
    <col min="15725" max="15725" width="3" style="1266" hidden="1"/>
    <col min="15726" max="15965" width="8.625" style="1266" hidden="1"/>
    <col min="15966" max="15971" width="14.875" style="1266" hidden="1"/>
    <col min="15972" max="15973" width="15.875" style="1266" hidden="1"/>
    <col min="15974" max="15979" width="16.125" style="1266" hidden="1"/>
    <col min="15980" max="15980" width="6.125" style="1266" hidden="1"/>
    <col min="15981" max="15981" width="3" style="1266" hidden="1"/>
    <col min="15982" max="16221" width="8.625" style="1266" hidden="1"/>
    <col min="16222" max="16227" width="14.875" style="1266" hidden="1"/>
    <col min="16228" max="16229" width="15.875" style="1266" hidden="1"/>
    <col min="16230" max="16235" width="16.125" style="1266" hidden="1"/>
    <col min="16236" max="16236" width="6.125" style="1266" hidden="1"/>
    <col min="16237" max="16237" width="3" style="1266" hidden="1"/>
    <col min="16238" max="16384" width="8.625" style="1266" hidden="1"/>
  </cols>
  <sheetData>
    <row r="1" spans="1:143" ht="42.75" customHeight="1" x14ac:dyDescent="0.15">
      <c r="A1" s="1325"/>
      <c r="B1" s="1324"/>
      <c r="DD1" s="1266"/>
      <c r="DE1" s="1266"/>
    </row>
    <row r="2" spans="1:143" ht="25.5" customHeight="1" x14ac:dyDescent="0.15">
      <c r="A2" s="1323"/>
      <c r="C2" s="1323"/>
      <c r="O2" s="1323"/>
      <c r="P2" s="1323"/>
      <c r="Q2" s="1323"/>
      <c r="R2" s="1323"/>
      <c r="S2" s="1323"/>
      <c r="T2" s="1323"/>
      <c r="U2" s="1323"/>
      <c r="V2" s="1323"/>
      <c r="W2" s="1323"/>
      <c r="X2" s="1323"/>
      <c r="Y2" s="1323"/>
      <c r="Z2" s="1323"/>
      <c r="AA2" s="1323"/>
      <c r="AB2" s="1323"/>
      <c r="AC2" s="1323"/>
      <c r="AD2" s="1323"/>
      <c r="AE2" s="1323"/>
      <c r="AF2" s="1323"/>
      <c r="AG2" s="1323"/>
      <c r="AH2" s="1323"/>
      <c r="AI2" s="1323"/>
      <c r="AU2" s="1323"/>
      <c r="BG2" s="1323"/>
      <c r="BS2" s="1323"/>
      <c r="CE2" s="1323"/>
      <c r="CQ2" s="1323"/>
      <c r="DD2" s="1266"/>
      <c r="DE2" s="1266"/>
    </row>
    <row r="3" spans="1:143" ht="25.5" customHeight="1" x14ac:dyDescent="0.15">
      <c r="A3" s="1323"/>
      <c r="C3" s="1323"/>
      <c r="O3" s="1323"/>
      <c r="P3" s="1323"/>
      <c r="Q3" s="1323"/>
      <c r="R3" s="1323"/>
      <c r="S3" s="1323"/>
      <c r="T3" s="1323"/>
      <c r="U3" s="1323"/>
      <c r="V3" s="1323"/>
      <c r="W3" s="1323"/>
      <c r="X3" s="1323"/>
      <c r="Y3" s="1323"/>
      <c r="Z3" s="1323"/>
      <c r="AA3" s="1323"/>
      <c r="AB3" s="1323"/>
      <c r="AC3" s="1323"/>
      <c r="AD3" s="1323"/>
      <c r="AE3" s="1323"/>
      <c r="AF3" s="1323"/>
      <c r="AG3" s="1323"/>
      <c r="AH3" s="1323"/>
      <c r="AI3" s="1323"/>
      <c r="AU3" s="1323"/>
      <c r="BG3" s="1323"/>
      <c r="BS3" s="1323"/>
      <c r="CE3" s="1323"/>
      <c r="CQ3" s="1323"/>
      <c r="DD3" s="1266"/>
      <c r="DE3" s="1266"/>
    </row>
    <row r="4" spans="1:143" s="289" customFormat="1" ht="13.5" x14ac:dyDescent="0.15">
      <c r="A4" s="1323"/>
      <c r="B4" s="1323"/>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c r="AA4" s="1323"/>
      <c r="AB4" s="1323"/>
      <c r="AC4" s="1323"/>
      <c r="AD4" s="1323"/>
      <c r="AE4" s="1323"/>
      <c r="AF4" s="1323"/>
      <c r="AG4" s="1323"/>
      <c r="AH4" s="1323"/>
      <c r="AI4" s="1323"/>
      <c r="AJ4" s="1323"/>
      <c r="AK4" s="1323"/>
      <c r="AL4" s="1323"/>
      <c r="AM4" s="1323"/>
      <c r="AN4" s="1323"/>
      <c r="AO4" s="1323"/>
      <c r="AP4" s="1323"/>
      <c r="AQ4" s="1323"/>
      <c r="AR4" s="1323"/>
      <c r="AS4" s="1323"/>
      <c r="AT4" s="1323"/>
      <c r="AU4" s="1323"/>
      <c r="AV4" s="1323"/>
      <c r="AW4" s="1323"/>
      <c r="AX4" s="1323"/>
      <c r="AY4" s="1323"/>
      <c r="AZ4" s="1323"/>
      <c r="BA4" s="1323"/>
      <c r="BB4" s="1323"/>
      <c r="BC4" s="1323"/>
      <c r="BD4" s="1323"/>
      <c r="BE4" s="1323"/>
      <c r="BF4" s="1323"/>
      <c r="BG4" s="1323"/>
      <c r="BH4" s="1323"/>
      <c r="BI4" s="1323"/>
      <c r="BJ4" s="1323"/>
      <c r="BK4" s="1323"/>
      <c r="BL4" s="1323"/>
      <c r="BM4" s="1323"/>
      <c r="BN4" s="1323"/>
      <c r="BO4" s="1323"/>
      <c r="BP4" s="1323"/>
      <c r="BQ4" s="1323"/>
      <c r="BR4" s="1323"/>
      <c r="BS4" s="1323"/>
      <c r="BT4" s="1323"/>
      <c r="BU4" s="1323"/>
      <c r="BV4" s="1323"/>
      <c r="BW4" s="1323"/>
      <c r="BX4" s="1323"/>
      <c r="BY4" s="1323"/>
      <c r="BZ4" s="1323"/>
      <c r="CA4" s="1323"/>
      <c r="CB4" s="1323"/>
      <c r="CC4" s="1323"/>
      <c r="CD4" s="1323"/>
      <c r="CE4" s="1323"/>
      <c r="CF4" s="1323"/>
      <c r="CG4" s="1323"/>
      <c r="CH4" s="1323"/>
      <c r="CI4" s="1323"/>
      <c r="CJ4" s="1323"/>
      <c r="CK4" s="1323"/>
      <c r="CL4" s="1323"/>
      <c r="CM4" s="1323"/>
      <c r="CN4" s="1323"/>
      <c r="CO4" s="1323"/>
      <c r="CP4" s="1323"/>
      <c r="CQ4" s="1323"/>
      <c r="CR4" s="1323"/>
      <c r="CS4" s="1323"/>
      <c r="CT4" s="1323"/>
      <c r="CU4" s="1323"/>
      <c r="CV4" s="1323"/>
      <c r="CW4" s="1323"/>
      <c r="CX4" s="1323"/>
      <c r="CY4" s="1323"/>
      <c r="CZ4" s="1323"/>
      <c r="DA4" s="1323"/>
      <c r="DB4" s="1323"/>
      <c r="DC4" s="1323"/>
      <c r="DD4" s="1323"/>
      <c r="DE4" s="1323"/>
      <c r="DF4" s="290"/>
      <c r="DG4" s="290"/>
      <c r="DH4" s="290"/>
      <c r="DI4" s="290"/>
      <c r="DJ4" s="290"/>
      <c r="DK4" s="290"/>
      <c r="DL4" s="290"/>
      <c r="DM4" s="290"/>
      <c r="DN4" s="290"/>
      <c r="DO4" s="290"/>
      <c r="DP4" s="290"/>
      <c r="DQ4" s="290"/>
      <c r="DR4" s="290"/>
      <c r="DS4" s="290"/>
      <c r="DT4" s="290"/>
      <c r="DU4" s="290"/>
      <c r="DV4" s="290"/>
      <c r="DW4" s="290"/>
    </row>
    <row r="5" spans="1:143" s="289" customFormat="1" ht="13.5" x14ac:dyDescent="0.15">
      <c r="A5" s="1323"/>
      <c r="B5" s="1323"/>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c r="AG5" s="1323"/>
      <c r="AH5" s="1323"/>
      <c r="AI5" s="1323"/>
      <c r="AJ5" s="1323"/>
      <c r="AK5" s="1323"/>
      <c r="AL5" s="1323"/>
      <c r="AM5" s="1323"/>
      <c r="AN5" s="1323"/>
      <c r="AO5" s="1323"/>
      <c r="AP5" s="1323"/>
      <c r="AQ5" s="1323"/>
      <c r="AR5" s="1323"/>
      <c r="AS5" s="1323"/>
      <c r="AT5" s="1323"/>
      <c r="AU5" s="1323"/>
      <c r="AV5" s="1323"/>
      <c r="AW5" s="1323"/>
      <c r="AX5" s="1323"/>
      <c r="AY5" s="1323"/>
      <c r="AZ5" s="1323"/>
      <c r="BA5" s="1323"/>
      <c r="BB5" s="1323"/>
      <c r="BC5" s="1323"/>
      <c r="BD5" s="1323"/>
      <c r="BE5" s="1323"/>
      <c r="BF5" s="1323"/>
      <c r="BG5" s="1323"/>
      <c r="BH5" s="1323"/>
      <c r="BI5" s="1323"/>
      <c r="BJ5" s="1323"/>
      <c r="BK5" s="1323"/>
      <c r="BL5" s="1323"/>
      <c r="BM5" s="1323"/>
      <c r="BN5" s="1323"/>
      <c r="BO5" s="1323"/>
      <c r="BP5" s="1323"/>
      <c r="BQ5" s="1323"/>
      <c r="BR5" s="1323"/>
      <c r="BS5" s="1323"/>
      <c r="BT5" s="1323"/>
      <c r="BU5" s="1323"/>
      <c r="BV5" s="1323"/>
      <c r="BW5" s="1323"/>
      <c r="BX5" s="1323"/>
      <c r="BY5" s="1323"/>
      <c r="BZ5" s="1323"/>
      <c r="CA5" s="1323"/>
      <c r="CB5" s="1323"/>
      <c r="CC5" s="1323"/>
      <c r="CD5" s="1323"/>
      <c r="CE5" s="1323"/>
      <c r="CF5" s="1323"/>
      <c r="CG5" s="1323"/>
      <c r="CH5" s="1323"/>
      <c r="CI5" s="1323"/>
      <c r="CJ5" s="1323"/>
      <c r="CK5" s="1323"/>
      <c r="CL5" s="1323"/>
      <c r="CM5" s="1323"/>
      <c r="CN5" s="1323"/>
      <c r="CO5" s="1323"/>
      <c r="CP5" s="1323"/>
      <c r="CQ5" s="1323"/>
      <c r="CR5" s="1323"/>
      <c r="CS5" s="1323"/>
      <c r="CT5" s="1323"/>
      <c r="CU5" s="1323"/>
      <c r="CV5" s="1323"/>
      <c r="CW5" s="1323"/>
      <c r="CX5" s="1323"/>
      <c r="CY5" s="1323"/>
      <c r="CZ5" s="1323"/>
      <c r="DA5" s="1323"/>
      <c r="DB5" s="1323"/>
      <c r="DC5" s="1323"/>
      <c r="DD5" s="1323"/>
      <c r="DE5" s="1323"/>
      <c r="DF5" s="290"/>
      <c r="DG5" s="290"/>
      <c r="DH5" s="290"/>
      <c r="DI5" s="290"/>
      <c r="DJ5" s="290"/>
      <c r="DK5" s="290"/>
      <c r="DL5" s="290"/>
      <c r="DM5" s="290"/>
      <c r="DN5" s="290"/>
      <c r="DO5" s="290"/>
      <c r="DP5" s="290"/>
      <c r="DQ5" s="290"/>
      <c r="DR5" s="290"/>
      <c r="DS5" s="290"/>
      <c r="DT5" s="290"/>
      <c r="DU5" s="290"/>
      <c r="DV5" s="290"/>
      <c r="DW5" s="290"/>
    </row>
    <row r="6" spans="1:143" s="289" customFormat="1" ht="13.5" x14ac:dyDescent="0.15">
      <c r="A6" s="1323"/>
      <c r="B6" s="1323"/>
      <c r="C6" s="1323"/>
      <c r="D6" s="1323"/>
      <c r="E6" s="1323"/>
      <c r="F6" s="1323"/>
      <c r="G6" s="1323"/>
      <c r="H6" s="1323"/>
      <c r="I6" s="1323"/>
      <c r="J6" s="1323"/>
      <c r="K6" s="1323"/>
      <c r="L6" s="1323"/>
      <c r="M6" s="1323"/>
      <c r="N6" s="1323"/>
      <c r="O6" s="1323"/>
      <c r="P6" s="1323"/>
      <c r="Q6" s="1323"/>
      <c r="R6" s="1323"/>
      <c r="S6" s="1323"/>
      <c r="T6" s="1323"/>
      <c r="U6" s="1323"/>
      <c r="V6" s="1323"/>
      <c r="W6" s="1323"/>
      <c r="X6" s="1323"/>
      <c r="Y6" s="1323"/>
      <c r="Z6" s="1323"/>
      <c r="AA6" s="1323"/>
      <c r="AB6" s="1323"/>
      <c r="AC6" s="1323"/>
      <c r="AD6" s="1323"/>
      <c r="AE6" s="1323"/>
      <c r="AF6" s="1323"/>
      <c r="AG6" s="1323"/>
      <c r="AH6" s="1323"/>
      <c r="AI6" s="1323"/>
      <c r="AJ6" s="1323"/>
      <c r="AK6" s="1323"/>
      <c r="AL6" s="1323"/>
      <c r="AM6" s="1323"/>
      <c r="AN6" s="1323"/>
      <c r="AO6" s="1323"/>
      <c r="AP6" s="1323"/>
      <c r="AQ6" s="1323"/>
      <c r="AR6" s="1323"/>
      <c r="AS6" s="1323"/>
      <c r="AT6" s="1323"/>
      <c r="AU6" s="1323"/>
      <c r="AV6" s="1323"/>
      <c r="AW6" s="1323"/>
      <c r="AX6" s="1323"/>
      <c r="AY6" s="1323"/>
      <c r="AZ6" s="1323"/>
      <c r="BA6" s="1323"/>
      <c r="BB6" s="1323"/>
      <c r="BC6" s="1323"/>
      <c r="BD6" s="1323"/>
      <c r="BE6" s="1323"/>
      <c r="BF6" s="1323"/>
      <c r="BG6" s="1323"/>
      <c r="BH6" s="1323"/>
      <c r="BI6" s="1323"/>
      <c r="BJ6" s="1323"/>
      <c r="BK6" s="1323"/>
      <c r="BL6" s="1323"/>
      <c r="BM6" s="1323"/>
      <c r="BN6" s="1323"/>
      <c r="BO6" s="1323"/>
      <c r="BP6" s="1323"/>
      <c r="BQ6" s="1323"/>
      <c r="BR6" s="1323"/>
      <c r="BS6" s="1323"/>
      <c r="BT6" s="1323"/>
      <c r="BU6" s="1323"/>
      <c r="BV6" s="1323"/>
      <c r="BW6" s="1323"/>
      <c r="BX6" s="1323"/>
      <c r="BY6" s="1323"/>
      <c r="BZ6" s="1323"/>
      <c r="CA6" s="1323"/>
      <c r="CB6" s="1323"/>
      <c r="CC6" s="1323"/>
      <c r="CD6" s="1323"/>
      <c r="CE6" s="1323"/>
      <c r="CF6" s="1323"/>
      <c r="CG6" s="1323"/>
      <c r="CH6" s="1323"/>
      <c r="CI6" s="1323"/>
      <c r="CJ6" s="1323"/>
      <c r="CK6" s="1323"/>
      <c r="CL6" s="1323"/>
      <c r="CM6" s="1323"/>
      <c r="CN6" s="1323"/>
      <c r="CO6" s="1323"/>
      <c r="CP6" s="1323"/>
      <c r="CQ6" s="1323"/>
      <c r="CR6" s="1323"/>
      <c r="CS6" s="1323"/>
      <c r="CT6" s="1323"/>
      <c r="CU6" s="1323"/>
      <c r="CV6" s="1323"/>
      <c r="CW6" s="1323"/>
      <c r="CX6" s="1323"/>
      <c r="CY6" s="1323"/>
      <c r="CZ6" s="1323"/>
      <c r="DA6" s="1323"/>
      <c r="DB6" s="1323"/>
      <c r="DC6" s="1323"/>
      <c r="DD6" s="1323"/>
      <c r="DE6" s="1323"/>
      <c r="DF6" s="290"/>
      <c r="DG6" s="290"/>
      <c r="DH6" s="290"/>
      <c r="DI6" s="290"/>
      <c r="DJ6" s="290"/>
      <c r="DK6" s="290"/>
      <c r="DL6" s="290"/>
      <c r="DM6" s="290"/>
      <c r="DN6" s="290"/>
      <c r="DO6" s="290"/>
      <c r="DP6" s="290"/>
      <c r="DQ6" s="290"/>
      <c r="DR6" s="290"/>
      <c r="DS6" s="290"/>
      <c r="DT6" s="290"/>
      <c r="DU6" s="290"/>
      <c r="DV6" s="290"/>
      <c r="DW6" s="290"/>
    </row>
    <row r="7" spans="1:143" s="289" customFormat="1" ht="13.5" x14ac:dyDescent="0.15">
      <c r="A7" s="1323"/>
      <c r="B7" s="1323"/>
      <c r="C7" s="1323"/>
      <c r="D7" s="1323"/>
      <c r="E7" s="1323"/>
      <c r="F7" s="1323"/>
      <c r="G7" s="1323"/>
      <c r="H7" s="1323"/>
      <c r="I7" s="1323"/>
      <c r="J7" s="1323"/>
      <c r="K7" s="1323"/>
      <c r="L7" s="1323"/>
      <c r="M7" s="1323"/>
      <c r="N7" s="1323"/>
      <c r="O7" s="1323"/>
      <c r="P7" s="1323"/>
      <c r="Q7" s="1323"/>
      <c r="R7" s="1323"/>
      <c r="S7" s="1323"/>
      <c r="T7" s="1323"/>
      <c r="U7" s="1323"/>
      <c r="V7" s="1323"/>
      <c r="W7" s="1323"/>
      <c r="X7" s="1323"/>
      <c r="Y7" s="1323"/>
      <c r="Z7" s="1323"/>
      <c r="AA7" s="1323"/>
      <c r="AB7" s="1323"/>
      <c r="AC7" s="1323"/>
      <c r="AD7" s="1323"/>
      <c r="AE7" s="1323"/>
      <c r="AF7" s="1323"/>
      <c r="AG7" s="1323"/>
      <c r="AH7" s="1323"/>
      <c r="AI7" s="1323"/>
      <c r="AJ7" s="1323"/>
      <c r="AK7" s="1323"/>
      <c r="AL7" s="1323"/>
      <c r="AM7" s="1323"/>
      <c r="AN7" s="1323"/>
      <c r="AO7" s="1323"/>
      <c r="AP7" s="1323"/>
      <c r="AQ7" s="1323"/>
      <c r="AR7" s="1323"/>
      <c r="AS7" s="1323"/>
      <c r="AT7" s="1323"/>
      <c r="AU7" s="1323"/>
      <c r="AV7" s="1323"/>
      <c r="AW7" s="1323"/>
      <c r="AX7" s="1323"/>
      <c r="AY7" s="1323"/>
      <c r="AZ7" s="1323"/>
      <c r="BA7" s="1323"/>
      <c r="BB7" s="1323"/>
      <c r="BC7" s="1323"/>
      <c r="BD7" s="1323"/>
      <c r="BE7" s="1323"/>
      <c r="BF7" s="1323"/>
      <c r="BG7" s="1323"/>
      <c r="BH7" s="1323"/>
      <c r="BI7" s="1323"/>
      <c r="BJ7" s="1323"/>
      <c r="BK7" s="1323"/>
      <c r="BL7" s="1323"/>
      <c r="BM7" s="1323"/>
      <c r="BN7" s="1323"/>
      <c r="BO7" s="1323"/>
      <c r="BP7" s="1323"/>
      <c r="BQ7" s="1323"/>
      <c r="BR7" s="1323"/>
      <c r="BS7" s="1323"/>
      <c r="BT7" s="1323"/>
      <c r="BU7" s="1323"/>
      <c r="BV7" s="1323"/>
      <c r="BW7" s="1323"/>
      <c r="BX7" s="1323"/>
      <c r="BY7" s="1323"/>
      <c r="BZ7" s="1323"/>
      <c r="CA7" s="1323"/>
      <c r="CB7" s="1323"/>
      <c r="CC7" s="1323"/>
      <c r="CD7" s="1323"/>
      <c r="CE7" s="1323"/>
      <c r="CF7" s="1323"/>
      <c r="CG7" s="1323"/>
      <c r="CH7" s="1323"/>
      <c r="CI7" s="1323"/>
      <c r="CJ7" s="1323"/>
      <c r="CK7" s="1323"/>
      <c r="CL7" s="1323"/>
      <c r="CM7" s="1323"/>
      <c r="CN7" s="1323"/>
      <c r="CO7" s="1323"/>
      <c r="CP7" s="1323"/>
      <c r="CQ7" s="1323"/>
      <c r="CR7" s="1323"/>
      <c r="CS7" s="1323"/>
      <c r="CT7" s="1323"/>
      <c r="CU7" s="1323"/>
      <c r="CV7" s="1323"/>
      <c r="CW7" s="1323"/>
      <c r="CX7" s="1323"/>
      <c r="CY7" s="1323"/>
      <c r="CZ7" s="1323"/>
      <c r="DA7" s="1323"/>
      <c r="DB7" s="1323"/>
      <c r="DC7" s="1323"/>
      <c r="DD7" s="1323"/>
      <c r="DE7" s="1323"/>
      <c r="DF7" s="290"/>
      <c r="DG7" s="290"/>
      <c r="DH7" s="290"/>
      <c r="DI7" s="290"/>
      <c r="DJ7" s="290"/>
      <c r="DK7" s="290"/>
      <c r="DL7" s="290"/>
      <c r="DM7" s="290"/>
      <c r="DN7" s="290"/>
      <c r="DO7" s="290"/>
      <c r="DP7" s="290"/>
      <c r="DQ7" s="290"/>
      <c r="DR7" s="290"/>
      <c r="DS7" s="290"/>
      <c r="DT7" s="290"/>
      <c r="DU7" s="290"/>
      <c r="DV7" s="290"/>
      <c r="DW7" s="290"/>
    </row>
    <row r="8" spans="1:143" s="289" customFormat="1" ht="13.5" x14ac:dyDescent="0.15">
      <c r="A8" s="1323"/>
      <c r="B8" s="1323"/>
      <c r="C8" s="1323"/>
      <c r="D8" s="1323"/>
      <c r="E8" s="1323"/>
      <c r="F8" s="1323"/>
      <c r="G8" s="1323"/>
      <c r="H8" s="1323"/>
      <c r="I8" s="1323"/>
      <c r="J8" s="1323"/>
      <c r="K8" s="1323"/>
      <c r="L8" s="1323"/>
      <c r="M8" s="1323"/>
      <c r="N8" s="1323"/>
      <c r="O8" s="1323"/>
      <c r="P8" s="1323"/>
      <c r="Q8" s="1323"/>
      <c r="R8" s="1323"/>
      <c r="S8" s="1323"/>
      <c r="T8" s="1323"/>
      <c r="U8" s="1323"/>
      <c r="V8" s="1323"/>
      <c r="W8" s="1323"/>
      <c r="X8" s="1323"/>
      <c r="Y8" s="1323"/>
      <c r="Z8" s="1323"/>
      <c r="AA8" s="1323"/>
      <c r="AB8" s="1323"/>
      <c r="AC8" s="1323"/>
      <c r="AD8" s="1323"/>
      <c r="AE8" s="1323"/>
      <c r="AF8" s="1323"/>
      <c r="AG8" s="1323"/>
      <c r="AH8" s="1323"/>
      <c r="AI8" s="1323"/>
      <c r="AJ8" s="1323"/>
      <c r="AK8" s="1323"/>
      <c r="AL8" s="1323"/>
      <c r="AM8" s="1323"/>
      <c r="AN8" s="1323"/>
      <c r="AO8" s="1323"/>
      <c r="AP8" s="1323"/>
      <c r="AQ8" s="1323"/>
      <c r="AR8" s="1323"/>
      <c r="AS8" s="1323"/>
      <c r="AT8" s="1323"/>
      <c r="AU8" s="1323"/>
      <c r="AV8" s="1323"/>
      <c r="AW8" s="1323"/>
      <c r="AX8" s="1323"/>
      <c r="AY8" s="1323"/>
      <c r="AZ8" s="1323"/>
      <c r="BA8" s="1323"/>
      <c r="BB8" s="1323"/>
      <c r="BC8" s="1323"/>
      <c r="BD8" s="1323"/>
      <c r="BE8" s="1323"/>
      <c r="BF8" s="1323"/>
      <c r="BG8" s="1323"/>
      <c r="BH8" s="1323"/>
      <c r="BI8" s="1323"/>
      <c r="BJ8" s="1323"/>
      <c r="BK8" s="1323"/>
      <c r="BL8" s="1323"/>
      <c r="BM8" s="1323"/>
      <c r="BN8" s="1323"/>
      <c r="BO8" s="1323"/>
      <c r="BP8" s="1323"/>
      <c r="BQ8" s="1323"/>
      <c r="BR8" s="1323"/>
      <c r="BS8" s="1323"/>
      <c r="BT8" s="1323"/>
      <c r="BU8" s="1323"/>
      <c r="BV8" s="1323"/>
      <c r="BW8" s="1323"/>
      <c r="BX8" s="1323"/>
      <c r="BY8" s="1323"/>
      <c r="BZ8" s="1323"/>
      <c r="CA8" s="1323"/>
      <c r="CB8" s="1323"/>
      <c r="CC8" s="1323"/>
      <c r="CD8" s="1323"/>
      <c r="CE8" s="1323"/>
      <c r="CF8" s="1323"/>
      <c r="CG8" s="1323"/>
      <c r="CH8" s="1323"/>
      <c r="CI8" s="1323"/>
      <c r="CJ8" s="1323"/>
      <c r="CK8" s="1323"/>
      <c r="CL8" s="1323"/>
      <c r="CM8" s="1323"/>
      <c r="CN8" s="1323"/>
      <c r="CO8" s="1323"/>
      <c r="CP8" s="1323"/>
      <c r="CQ8" s="1323"/>
      <c r="CR8" s="1323"/>
      <c r="CS8" s="1323"/>
      <c r="CT8" s="1323"/>
      <c r="CU8" s="1323"/>
      <c r="CV8" s="1323"/>
      <c r="CW8" s="1323"/>
      <c r="CX8" s="1323"/>
      <c r="CY8" s="1323"/>
      <c r="CZ8" s="1323"/>
      <c r="DA8" s="1323"/>
      <c r="DB8" s="1323"/>
      <c r="DC8" s="1323"/>
      <c r="DD8" s="1323"/>
      <c r="DE8" s="1323"/>
      <c r="DF8" s="290"/>
      <c r="DG8" s="290"/>
      <c r="DH8" s="290"/>
      <c r="DI8" s="290"/>
      <c r="DJ8" s="290"/>
      <c r="DK8" s="290"/>
      <c r="DL8" s="290"/>
      <c r="DM8" s="290"/>
      <c r="DN8" s="290"/>
      <c r="DO8" s="290"/>
      <c r="DP8" s="290"/>
      <c r="DQ8" s="290"/>
      <c r="DR8" s="290"/>
      <c r="DS8" s="290"/>
      <c r="DT8" s="290"/>
      <c r="DU8" s="290"/>
      <c r="DV8" s="290"/>
      <c r="DW8" s="290"/>
    </row>
    <row r="9" spans="1:143" s="289" customFormat="1" ht="13.5" x14ac:dyDescent="0.15">
      <c r="A9" s="1323"/>
      <c r="B9" s="1323"/>
      <c r="C9" s="1323"/>
      <c r="D9" s="1323"/>
      <c r="E9" s="1323"/>
      <c r="F9" s="1323"/>
      <c r="G9" s="1323"/>
      <c r="H9" s="1323"/>
      <c r="I9" s="1323"/>
      <c r="J9" s="1323"/>
      <c r="K9" s="1323"/>
      <c r="L9" s="1323"/>
      <c r="M9" s="1323"/>
      <c r="N9" s="1323"/>
      <c r="O9" s="1323"/>
      <c r="P9" s="1323"/>
      <c r="Q9" s="1323"/>
      <c r="R9" s="1323"/>
      <c r="S9" s="1323"/>
      <c r="T9" s="1323"/>
      <c r="U9" s="1323"/>
      <c r="V9" s="1323"/>
      <c r="W9" s="1323"/>
      <c r="X9" s="1323"/>
      <c r="Y9" s="1323"/>
      <c r="Z9" s="1323"/>
      <c r="AA9" s="1323"/>
      <c r="AB9" s="1323"/>
      <c r="AC9" s="1323"/>
      <c r="AD9" s="1323"/>
      <c r="AE9" s="1323"/>
      <c r="AF9" s="1323"/>
      <c r="AG9" s="1323"/>
      <c r="AH9" s="1323"/>
      <c r="AI9" s="1323"/>
      <c r="AJ9" s="1323"/>
      <c r="AK9" s="1323"/>
      <c r="AL9" s="1323"/>
      <c r="AM9" s="1323"/>
      <c r="AN9" s="1323"/>
      <c r="AO9" s="1323"/>
      <c r="AP9" s="1323"/>
      <c r="AQ9" s="1323"/>
      <c r="AR9" s="1323"/>
      <c r="AS9" s="1323"/>
      <c r="AT9" s="1323"/>
      <c r="AU9" s="1323"/>
      <c r="AV9" s="1323"/>
      <c r="AW9" s="1323"/>
      <c r="AX9" s="1323"/>
      <c r="AY9" s="1323"/>
      <c r="AZ9" s="1323"/>
      <c r="BA9" s="1323"/>
      <c r="BB9" s="1323"/>
      <c r="BC9" s="1323"/>
      <c r="BD9" s="1323"/>
      <c r="BE9" s="1323"/>
      <c r="BF9" s="1323"/>
      <c r="BG9" s="1323"/>
      <c r="BH9" s="1323"/>
      <c r="BI9" s="1323"/>
      <c r="BJ9" s="1323"/>
      <c r="BK9" s="1323"/>
      <c r="BL9" s="1323"/>
      <c r="BM9" s="1323"/>
      <c r="BN9" s="1323"/>
      <c r="BO9" s="1323"/>
      <c r="BP9" s="1323"/>
      <c r="BQ9" s="1323"/>
      <c r="BR9" s="1323"/>
      <c r="BS9" s="1323"/>
      <c r="BT9" s="1323"/>
      <c r="BU9" s="1323"/>
      <c r="BV9" s="1323"/>
      <c r="BW9" s="1323"/>
      <c r="BX9" s="1323"/>
      <c r="BY9" s="1323"/>
      <c r="BZ9" s="1323"/>
      <c r="CA9" s="1323"/>
      <c r="CB9" s="1323"/>
      <c r="CC9" s="1323"/>
      <c r="CD9" s="1323"/>
      <c r="CE9" s="1323"/>
      <c r="CF9" s="1323"/>
      <c r="CG9" s="1323"/>
      <c r="CH9" s="1323"/>
      <c r="CI9" s="1323"/>
      <c r="CJ9" s="1323"/>
      <c r="CK9" s="1323"/>
      <c r="CL9" s="1323"/>
      <c r="CM9" s="1323"/>
      <c r="CN9" s="1323"/>
      <c r="CO9" s="1323"/>
      <c r="CP9" s="1323"/>
      <c r="CQ9" s="1323"/>
      <c r="CR9" s="1323"/>
      <c r="CS9" s="1323"/>
      <c r="CT9" s="1323"/>
      <c r="CU9" s="1323"/>
      <c r="CV9" s="1323"/>
      <c r="CW9" s="1323"/>
      <c r="CX9" s="1323"/>
      <c r="CY9" s="1323"/>
      <c r="CZ9" s="1323"/>
      <c r="DA9" s="1323"/>
      <c r="DB9" s="1323"/>
      <c r="DC9" s="1323"/>
      <c r="DD9" s="1323"/>
      <c r="DE9" s="1323"/>
      <c r="DF9" s="290"/>
      <c r="DG9" s="290"/>
      <c r="DH9" s="290"/>
      <c r="DI9" s="290"/>
      <c r="DJ9" s="290"/>
      <c r="DK9" s="290"/>
      <c r="DL9" s="290"/>
      <c r="DM9" s="290"/>
      <c r="DN9" s="290"/>
      <c r="DO9" s="290"/>
      <c r="DP9" s="290"/>
      <c r="DQ9" s="290"/>
      <c r="DR9" s="290"/>
      <c r="DS9" s="290"/>
      <c r="DT9" s="290"/>
      <c r="DU9" s="290"/>
      <c r="DV9" s="290"/>
      <c r="DW9" s="290"/>
    </row>
    <row r="10" spans="1:143" s="289" customFormat="1" ht="13.5" x14ac:dyDescent="0.15">
      <c r="A10" s="1323"/>
      <c r="B10" s="1323"/>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3"/>
      <c r="Y10" s="1323"/>
      <c r="Z10" s="1323"/>
      <c r="AA10" s="1323"/>
      <c r="AB10" s="1323"/>
      <c r="AC10" s="1323"/>
      <c r="AD10" s="1323"/>
      <c r="AE10" s="1323"/>
      <c r="AF10" s="1323"/>
      <c r="AG10" s="1323"/>
      <c r="AH10" s="1323"/>
      <c r="AI10" s="1323"/>
      <c r="AJ10" s="1323"/>
      <c r="AK10" s="1323"/>
      <c r="AL10" s="1323"/>
      <c r="AM10" s="1323"/>
      <c r="AN10" s="1323"/>
      <c r="AO10" s="1323"/>
      <c r="AP10" s="1323"/>
      <c r="AQ10" s="1323"/>
      <c r="AR10" s="1323"/>
      <c r="AS10" s="1323"/>
      <c r="AT10" s="1323"/>
      <c r="AU10" s="1323"/>
      <c r="AV10" s="1323"/>
      <c r="AW10" s="1323"/>
      <c r="AX10" s="1323"/>
      <c r="AY10" s="1323"/>
      <c r="AZ10" s="1323"/>
      <c r="BA10" s="1323"/>
      <c r="BB10" s="1323"/>
      <c r="BC10" s="1323"/>
      <c r="BD10" s="1323"/>
      <c r="BE10" s="1323"/>
      <c r="BF10" s="1323"/>
      <c r="BG10" s="1323"/>
      <c r="BH10" s="1323"/>
      <c r="BI10" s="1323"/>
      <c r="BJ10" s="1323"/>
      <c r="BK10" s="1323"/>
      <c r="BL10" s="1323"/>
      <c r="BM10" s="1323"/>
      <c r="BN10" s="1323"/>
      <c r="BO10" s="1323"/>
      <c r="BP10" s="1323"/>
      <c r="BQ10" s="1323"/>
      <c r="BR10" s="1323"/>
      <c r="BS10" s="1323"/>
      <c r="BT10" s="1323"/>
      <c r="BU10" s="1323"/>
      <c r="BV10" s="1323"/>
      <c r="BW10" s="1323"/>
      <c r="BX10" s="1323"/>
      <c r="BY10" s="1323"/>
      <c r="BZ10" s="1323"/>
      <c r="CA10" s="1323"/>
      <c r="CB10" s="1323"/>
      <c r="CC10" s="1323"/>
      <c r="CD10" s="1323"/>
      <c r="CE10" s="1323"/>
      <c r="CF10" s="1323"/>
      <c r="CG10" s="1323"/>
      <c r="CH10" s="1323"/>
      <c r="CI10" s="1323"/>
      <c r="CJ10" s="1323"/>
      <c r="CK10" s="1323"/>
      <c r="CL10" s="1323"/>
      <c r="CM10" s="1323"/>
      <c r="CN10" s="1323"/>
      <c r="CO10" s="1323"/>
      <c r="CP10" s="1323"/>
      <c r="CQ10" s="1323"/>
      <c r="CR10" s="1323"/>
      <c r="CS10" s="1323"/>
      <c r="CT10" s="1323"/>
      <c r="CU10" s="1323"/>
      <c r="CV10" s="1323"/>
      <c r="CW10" s="1323"/>
      <c r="CX10" s="1323"/>
      <c r="CY10" s="1323"/>
      <c r="CZ10" s="1323"/>
      <c r="DA10" s="1323"/>
      <c r="DB10" s="1323"/>
      <c r="DC10" s="1323"/>
      <c r="DD10" s="1323"/>
      <c r="DE10" s="1323"/>
      <c r="DF10" s="290"/>
      <c r="DG10" s="290"/>
      <c r="DH10" s="290"/>
      <c r="DI10" s="290"/>
      <c r="DJ10" s="290"/>
      <c r="DK10" s="290"/>
      <c r="DL10" s="290"/>
      <c r="DM10" s="290"/>
      <c r="DN10" s="290"/>
      <c r="DO10" s="290"/>
      <c r="DP10" s="290"/>
      <c r="DQ10" s="290"/>
      <c r="DR10" s="290"/>
      <c r="DS10" s="290"/>
      <c r="DT10" s="290"/>
      <c r="DU10" s="290"/>
      <c r="DV10" s="290"/>
      <c r="DW10" s="290"/>
      <c r="EM10" s="289" t="s">
        <v>623</v>
      </c>
    </row>
    <row r="11" spans="1:143" s="289" customFormat="1" ht="13.5" x14ac:dyDescent="0.15">
      <c r="A11" s="1323"/>
      <c r="B11" s="1323"/>
      <c r="C11" s="1323"/>
      <c r="D11" s="1323"/>
      <c r="E11" s="1323"/>
      <c r="F11" s="1323"/>
      <c r="G11" s="1323"/>
      <c r="H11" s="1323"/>
      <c r="I11" s="1323"/>
      <c r="J11" s="1323"/>
      <c r="K11" s="1323"/>
      <c r="L11" s="1323"/>
      <c r="M11" s="1323"/>
      <c r="N11" s="1323"/>
      <c r="O11" s="1323"/>
      <c r="P11" s="1323"/>
      <c r="Q11" s="1323"/>
      <c r="R11" s="1323"/>
      <c r="S11" s="1323"/>
      <c r="T11" s="1323"/>
      <c r="U11" s="1323"/>
      <c r="V11" s="1323"/>
      <c r="W11" s="1323"/>
      <c r="X11" s="1323"/>
      <c r="Y11" s="1323"/>
      <c r="Z11" s="1323"/>
      <c r="AA11" s="1323"/>
      <c r="AB11" s="1323"/>
      <c r="AC11" s="1323"/>
      <c r="AD11" s="1323"/>
      <c r="AE11" s="1323"/>
      <c r="AF11" s="1323"/>
      <c r="AG11" s="1323"/>
      <c r="AH11" s="1323"/>
      <c r="AI11" s="1323"/>
      <c r="AJ11" s="1323"/>
      <c r="AK11" s="1323"/>
      <c r="AL11" s="1323"/>
      <c r="AM11" s="1323"/>
      <c r="AN11" s="1323"/>
      <c r="AO11" s="1323"/>
      <c r="AP11" s="1323"/>
      <c r="AQ11" s="1323"/>
      <c r="AR11" s="1323"/>
      <c r="AS11" s="1323"/>
      <c r="AT11" s="1323"/>
      <c r="AU11" s="1323"/>
      <c r="AV11" s="1323"/>
      <c r="AW11" s="1323"/>
      <c r="AX11" s="1323"/>
      <c r="AY11" s="1323"/>
      <c r="AZ11" s="1323"/>
      <c r="BA11" s="1323"/>
      <c r="BB11" s="1323"/>
      <c r="BC11" s="1323"/>
      <c r="BD11" s="1323"/>
      <c r="BE11" s="1323"/>
      <c r="BF11" s="1323"/>
      <c r="BG11" s="1323"/>
      <c r="BH11" s="1323"/>
      <c r="BI11" s="1323"/>
      <c r="BJ11" s="1323"/>
      <c r="BK11" s="1323"/>
      <c r="BL11" s="1323"/>
      <c r="BM11" s="1323"/>
      <c r="BN11" s="1323"/>
      <c r="BO11" s="1323"/>
      <c r="BP11" s="1323"/>
      <c r="BQ11" s="1323"/>
      <c r="BR11" s="1323"/>
      <c r="BS11" s="1323"/>
      <c r="BT11" s="1323"/>
      <c r="BU11" s="1323"/>
      <c r="BV11" s="1323"/>
      <c r="BW11" s="1323"/>
      <c r="BX11" s="1323"/>
      <c r="BY11" s="1323"/>
      <c r="BZ11" s="1323"/>
      <c r="CA11" s="1323"/>
      <c r="CB11" s="1323"/>
      <c r="CC11" s="1323"/>
      <c r="CD11" s="1323"/>
      <c r="CE11" s="1323"/>
      <c r="CF11" s="1323"/>
      <c r="CG11" s="1323"/>
      <c r="CH11" s="1323"/>
      <c r="CI11" s="1323"/>
      <c r="CJ11" s="1323"/>
      <c r="CK11" s="1323"/>
      <c r="CL11" s="1323"/>
      <c r="CM11" s="1323"/>
      <c r="CN11" s="1323"/>
      <c r="CO11" s="1323"/>
      <c r="CP11" s="1323"/>
      <c r="CQ11" s="1323"/>
      <c r="CR11" s="1323"/>
      <c r="CS11" s="1323"/>
      <c r="CT11" s="1323"/>
      <c r="CU11" s="1323"/>
      <c r="CV11" s="1323"/>
      <c r="CW11" s="1323"/>
      <c r="CX11" s="1323"/>
      <c r="CY11" s="1323"/>
      <c r="CZ11" s="1323"/>
      <c r="DA11" s="1323"/>
      <c r="DB11" s="1323"/>
      <c r="DC11" s="1323"/>
      <c r="DD11" s="1323"/>
      <c r="DE11" s="1323"/>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x14ac:dyDescent="0.15">
      <c r="A12" s="1323"/>
      <c r="B12" s="1323"/>
      <c r="C12" s="1323"/>
      <c r="D12" s="1323"/>
      <c r="E12" s="1323"/>
      <c r="F12" s="1323"/>
      <c r="G12" s="1323"/>
      <c r="H12" s="1323"/>
      <c r="I12" s="1323"/>
      <c r="J12" s="1323"/>
      <c r="K12" s="1323"/>
      <c r="L12" s="1323"/>
      <c r="M12" s="1323"/>
      <c r="N12" s="1323"/>
      <c r="O12" s="1323"/>
      <c r="P12" s="1323"/>
      <c r="Q12" s="1323"/>
      <c r="R12" s="1323"/>
      <c r="S12" s="1323"/>
      <c r="T12" s="1323"/>
      <c r="U12" s="1323"/>
      <c r="V12" s="1323"/>
      <c r="W12" s="1323"/>
      <c r="X12" s="1323"/>
      <c r="Y12" s="1323"/>
      <c r="Z12" s="1323"/>
      <c r="AA12" s="1323"/>
      <c r="AB12" s="1323"/>
      <c r="AC12" s="1323"/>
      <c r="AD12" s="1323"/>
      <c r="AE12" s="1323"/>
      <c r="AF12" s="1323"/>
      <c r="AG12" s="1323"/>
      <c r="AH12" s="1323"/>
      <c r="AI12" s="1323"/>
      <c r="AJ12" s="1323"/>
      <c r="AK12" s="1323"/>
      <c r="AL12" s="1323"/>
      <c r="AM12" s="1323"/>
      <c r="AN12" s="1323"/>
      <c r="AO12" s="1323"/>
      <c r="AP12" s="1323"/>
      <c r="AQ12" s="1323"/>
      <c r="AR12" s="1323"/>
      <c r="AS12" s="1323"/>
      <c r="AT12" s="1323"/>
      <c r="AU12" s="1323"/>
      <c r="AV12" s="1323"/>
      <c r="AW12" s="1323"/>
      <c r="AX12" s="1323"/>
      <c r="AY12" s="1323"/>
      <c r="AZ12" s="1323"/>
      <c r="BA12" s="1323"/>
      <c r="BB12" s="1323"/>
      <c r="BC12" s="1323"/>
      <c r="BD12" s="1323"/>
      <c r="BE12" s="1323"/>
      <c r="BF12" s="1323"/>
      <c r="BG12" s="1323"/>
      <c r="BH12" s="1323"/>
      <c r="BI12" s="1323"/>
      <c r="BJ12" s="1323"/>
      <c r="BK12" s="1323"/>
      <c r="BL12" s="1323"/>
      <c r="BM12" s="1323"/>
      <c r="BN12" s="1323"/>
      <c r="BO12" s="1323"/>
      <c r="BP12" s="1323"/>
      <c r="BQ12" s="1323"/>
      <c r="BR12" s="1323"/>
      <c r="BS12" s="1323"/>
      <c r="BT12" s="1323"/>
      <c r="BU12" s="1323"/>
      <c r="BV12" s="1323"/>
      <c r="BW12" s="1323"/>
      <c r="BX12" s="1323"/>
      <c r="BY12" s="1323"/>
      <c r="BZ12" s="1323"/>
      <c r="CA12" s="1323"/>
      <c r="CB12" s="1323"/>
      <c r="CC12" s="1323"/>
      <c r="CD12" s="1323"/>
      <c r="CE12" s="1323"/>
      <c r="CF12" s="1323"/>
      <c r="CG12" s="1323"/>
      <c r="CH12" s="1323"/>
      <c r="CI12" s="1323"/>
      <c r="CJ12" s="1323"/>
      <c r="CK12" s="1323"/>
      <c r="CL12" s="1323"/>
      <c r="CM12" s="1323"/>
      <c r="CN12" s="1323"/>
      <c r="CO12" s="1323"/>
      <c r="CP12" s="1323"/>
      <c r="CQ12" s="1323"/>
      <c r="CR12" s="1323"/>
      <c r="CS12" s="1323"/>
      <c r="CT12" s="1323"/>
      <c r="CU12" s="1323"/>
      <c r="CV12" s="1323"/>
      <c r="CW12" s="1323"/>
      <c r="CX12" s="1323"/>
      <c r="CY12" s="1323"/>
      <c r="CZ12" s="1323"/>
      <c r="DA12" s="1323"/>
      <c r="DB12" s="1323"/>
      <c r="DC12" s="1323"/>
      <c r="DD12" s="1323"/>
      <c r="DE12" s="1323"/>
      <c r="DF12" s="290"/>
      <c r="DG12" s="290"/>
      <c r="DH12" s="290"/>
      <c r="DI12" s="290"/>
      <c r="DJ12" s="290"/>
      <c r="DK12" s="290"/>
      <c r="DL12" s="290"/>
      <c r="DM12" s="290"/>
      <c r="DN12" s="290"/>
      <c r="DO12" s="290"/>
      <c r="DP12" s="290"/>
      <c r="DQ12" s="290"/>
      <c r="DR12" s="290"/>
      <c r="DS12" s="290"/>
      <c r="DT12" s="290"/>
      <c r="DU12" s="290"/>
      <c r="DV12" s="290"/>
      <c r="DW12" s="290"/>
      <c r="EM12" s="289" t="s">
        <v>623</v>
      </c>
    </row>
    <row r="13" spans="1:143" s="289" customFormat="1" ht="13.5" x14ac:dyDescent="0.15">
      <c r="A13" s="1323"/>
      <c r="B13" s="1323"/>
      <c r="C13" s="1323"/>
      <c r="D13" s="1323"/>
      <c r="E13" s="1323"/>
      <c r="F13" s="1323"/>
      <c r="G13" s="1323"/>
      <c r="H13" s="1323"/>
      <c r="I13" s="1323"/>
      <c r="J13" s="1323"/>
      <c r="K13" s="1323"/>
      <c r="L13" s="1323"/>
      <c r="M13" s="1323"/>
      <c r="N13" s="1323"/>
      <c r="O13" s="1323"/>
      <c r="P13" s="1323"/>
      <c r="Q13" s="1323"/>
      <c r="R13" s="1323"/>
      <c r="S13" s="1323"/>
      <c r="T13" s="1323"/>
      <c r="U13" s="1323"/>
      <c r="V13" s="1323"/>
      <c r="W13" s="1323"/>
      <c r="X13" s="1323"/>
      <c r="Y13" s="1323"/>
      <c r="Z13" s="1323"/>
      <c r="AA13" s="1323"/>
      <c r="AB13" s="1323"/>
      <c r="AC13" s="1323"/>
      <c r="AD13" s="1323"/>
      <c r="AE13" s="1323"/>
      <c r="AF13" s="1323"/>
      <c r="AG13" s="1323"/>
      <c r="AH13" s="1323"/>
      <c r="AI13" s="1323"/>
      <c r="AJ13" s="1323"/>
      <c r="AK13" s="1323"/>
      <c r="AL13" s="1323"/>
      <c r="AM13" s="1323"/>
      <c r="AN13" s="1323"/>
      <c r="AO13" s="1323"/>
      <c r="AP13" s="1323"/>
      <c r="AQ13" s="1323"/>
      <c r="AR13" s="1323"/>
      <c r="AS13" s="1323"/>
      <c r="AT13" s="1323"/>
      <c r="AU13" s="1323"/>
      <c r="AV13" s="1323"/>
      <c r="AW13" s="1323"/>
      <c r="AX13" s="1323"/>
      <c r="AY13" s="1323"/>
      <c r="AZ13" s="1323"/>
      <c r="BA13" s="1323"/>
      <c r="BB13" s="1323"/>
      <c r="BC13" s="1323"/>
      <c r="BD13" s="1323"/>
      <c r="BE13" s="1323"/>
      <c r="BF13" s="1323"/>
      <c r="BG13" s="1323"/>
      <c r="BH13" s="1323"/>
      <c r="BI13" s="1323"/>
      <c r="BJ13" s="1323"/>
      <c r="BK13" s="1323"/>
      <c r="BL13" s="1323"/>
      <c r="BM13" s="1323"/>
      <c r="BN13" s="1323"/>
      <c r="BO13" s="1323"/>
      <c r="BP13" s="1323"/>
      <c r="BQ13" s="1323"/>
      <c r="BR13" s="1323"/>
      <c r="BS13" s="1323"/>
      <c r="BT13" s="1323"/>
      <c r="BU13" s="1323"/>
      <c r="BV13" s="1323"/>
      <c r="BW13" s="1323"/>
      <c r="BX13" s="1323"/>
      <c r="BY13" s="1323"/>
      <c r="BZ13" s="1323"/>
      <c r="CA13" s="1323"/>
      <c r="CB13" s="1323"/>
      <c r="CC13" s="1323"/>
      <c r="CD13" s="1323"/>
      <c r="CE13" s="1323"/>
      <c r="CF13" s="1323"/>
      <c r="CG13" s="1323"/>
      <c r="CH13" s="1323"/>
      <c r="CI13" s="1323"/>
      <c r="CJ13" s="1323"/>
      <c r="CK13" s="1323"/>
      <c r="CL13" s="1323"/>
      <c r="CM13" s="1323"/>
      <c r="CN13" s="1323"/>
      <c r="CO13" s="1323"/>
      <c r="CP13" s="1323"/>
      <c r="CQ13" s="1323"/>
      <c r="CR13" s="1323"/>
      <c r="CS13" s="1323"/>
      <c r="CT13" s="1323"/>
      <c r="CU13" s="1323"/>
      <c r="CV13" s="1323"/>
      <c r="CW13" s="1323"/>
      <c r="CX13" s="1323"/>
      <c r="CY13" s="1323"/>
      <c r="CZ13" s="1323"/>
      <c r="DA13" s="1323"/>
      <c r="DB13" s="1323"/>
      <c r="DC13" s="1323"/>
      <c r="DD13" s="1323"/>
      <c r="DE13" s="1323"/>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x14ac:dyDescent="0.15">
      <c r="A14" s="1323"/>
      <c r="B14" s="1323"/>
      <c r="C14" s="1323"/>
      <c r="D14" s="1323"/>
      <c r="E14" s="1323"/>
      <c r="F14" s="1323"/>
      <c r="G14" s="1323"/>
      <c r="H14" s="1323"/>
      <c r="I14" s="1323"/>
      <c r="J14" s="1323"/>
      <c r="K14" s="1323"/>
      <c r="L14" s="1323"/>
      <c r="M14" s="1323"/>
      <c r="N14" s="1323"/>
      <c r="O14" s="1323"/>
      <c r="P14" s="1323"/>
      <c r="Q14" s="1323"/>
      <c r="R14" s="1323"/>
      <c r="S14" s="1323"/>
      <c r="T14" s="1323"/>
      <c r="U14" s="1323"/>
      <c r="V14" s="1323"/>
      <c r="W14" s="1323"/>
      <c r="X14" s="1323"/>
      <c r="Y14" s="1323"/>
      <c r="Z14" s="1323"/>
      <c r="AA14" s="1323"/>
      <c r="AB14" s="1323"/>
      <c r="AC14" s="1323"/>
      <c r="AD14" s="1323"/>
      <c r="AE14" s="1323"/>
      <c r="AF14" s="1323"/>
      <c r="AG14" s="1323"/>
      <c r="AH14" s="1323"/>
      <c r="AI14" s="1323"/>
      <c r="AJ14" s="1323"/>
      <c r="AK14" s="1323"/>
      <c r="AL14" s="1323"/>
      <c r="AM14" s="1323"/>
      <c r="AN14" s="1323"/>
      <c r="AO14" s="1323"/>
      <c r="AP14" s="1323"/>
      <c r="AQ14" s="1323"/>
      <c r="AR14" s="1323"/>
      <c r="AS14" s="1323"/>
      <c r="AT14" s="1323"/>
      <c r="AU14" s="1323"/>
      <c r="AV14" s="1323"/>
      <c r="AW14" s="1323"/>
      <c r="AX14" s="1323"/>
      <c r="AY14" s="1323"/>
      <c r="AZ14" s="1323"/>
      <c r="BA14" s="1323"/>
      <c r="BB14" s="1323"/>
      <c r="BC14" s="1323"/>
      <c r="BD14" s="1323"/>
      <c r="BE14" s="1323"/>
      <c r="BF14" s="1323"/>
      <c r="BG14" s="1323"/>
      <c r="BH14" s="1323"/>
      <c r="BI14" s="1323"/>
      <c r="BJ14" s="1323"/>
      <c r="BK14" s="1323"/>
      <c r="BL14" s="1323"/>
      <c r="BM14" s="1323"/>
      <c r="BN14" s="1323"/>
      <c r="BO14" s="1323"/>
      <c r="BP14" s="1323"/>
      <c r="BQ14" s="1323"/>
      <c r="BR14" s="1323"/>
      <c r="BS14" s="1323"/>
      <c r="BT14" s="1323"/>
      <c r="BU14" s="1323"/>
      <c r="BV14" s="1323"/>
      <c r="BW14" s="1323"/>
      <c r="BX14" s="1323"/>
      <c r="BY14" s="1323"/>
      <c r="BZ14" s="1323"/>
      <c r="CA14" s="1323"/>
      <c r="CB14" s="1323"/>
      <c r="CC14" s="1323"/>
      <c r="CD14" s="1323"/>
      <c r="CE14" s="1323"/>
      <c r="CF14" s="1323"/>
      <c r="CG14" s="1323"/>
      <c r="CH14" s="1323"/>
      <c r="CI14" s="1323"/>
      <c r="CJ14" s="1323"/>
      <c r="CK14" s="1323"/>
      <c r="CL14" s="1323"/>
      <c r="CM14" s="1323"/>
      <c r="CN14" s="1323"/>
      <c r="CO14" s="1323"/>
      <c r="CP14" s="1323"/>
      <c r="CQ14" s="1323"/>
      <c r="CR14" s="1323"/>
      <c r="CS14" s="1323"/>
      <c r="CT14" s="1323"/>
      <c r="CU14" s="1323"/>
      <c r="CV14" s="1323"/>
      <c r="CW14" s="1323"/>
      <c r="CX14" s="1323"/>
      <c r="CY14" s="1323"/>
      <c r="CZ14" s="1323"/>
      <c r="DA14" s="1323"/>
      <c r="DB14" s="1323"/>
      <c r="DC14" s="1323"/>
      <c r="DD14" s="1323"/>
      <c r="DE14" s="1323"/>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x14ac:dyDescent="0.15">
      <c r="A15" s="1266"/>
      <c r="B15" s="1323"/>
      <c r="C15" s="1323"/>
      <c r="D15" s="1323"/>
      <c r="E15" s="1323"/>
      <c r="F15" s="1323"/>
      <c r="G15" s="1323"/>
      <c r="H15" s="1323"/>
      <c r="I15" s="1323"/>
      <c r="J15" s="1323"/>
      <c r="K15" s="1323"/>
      <c r="L15" s="1323"/>
      <c r="M15" s="1323"/>
      <c r="N15" s="1323"/>
      <c r="O15" s="1323"/>
      <c r="P15" s="1323"/>
      <c r="Q15" s="1323"/>
      <c r="R15" s="1323"/>
      <c r="S15" s="1323"/>
      <c r="T15" s="1323"/>
      <c r="U15" s="1323"/>
      <c r="V15" s="1323"/>
      <c r="W15" s="1323"/>
      <c r="X15" s="1323"/>
      <c r="Y15" s="1323"/>
      <c r="Z15" s="1323"/>
      <c r="AA15" s="1323"/>
      <c r="AB15" s="1323"/>
      <c r="AC15" s="1323"/>
      <c r="AD15" s="1323"/>
      <c r="AE15" s="1323"/>
      <c r="AF15" s="1323"/>
      <c r="AG15" s="1323"/>
      <c r="AH15" s="1323"/>
      <c r="AI15" s="1323"/>
      <c r="AJ15" s="1323"/>
      <c r="AK15" s="1323"/>
      <c r="AL15" s="1323"/>
      <c r="AM15" s="1323"/>
      <c r="AN15" s="1323"/>
      <c r="AO15" s="1323"/>
      <c r="AP15" s="1323"/>
      <c r="AQ15" s="1323"/>
      <c r="AR15" s="1323"/>
      <c r="AS15" s="1323"/>
      <c r="AT15" s="1323"/>
      <c r="AU15" s="1323"/>
      <c r="AV15" s="1323"/>
      <c r="AW15" s="1323"/>
      <c r="AX15" s="1323"/>
      <c r="AY15" s="1323"/>
      <c r="AZ15" s="1323"/>
      <c r="BA15" s="1323"/>
      <c r="BB15" s="1323"/>
      <c r="BC15" s="1323"/>
      <c r="BD15" s="1323"/>
      <c r="BE15" s="1323"/>
      <c r="BF15" s="1323"/>
      <c r="BG15" s="1323"/>
      <c r="BH15" s="1323"/>
      <c r="BI15" s="1323"/>
      <c r="BJ15" s="1323"/>
      <c r="BK15" s="1323"/>
      <c r="BL15" s="1323"/>
      <c r="BM15" s="1323"/>
      <c r="BN15" s="1323"/>
      <c r="BO15" s="1323"/>
      <c r="BP15" s="1323"/>
      <c r="BQ15" s="1323"/>
      <c r="BR15" s="1323"/>
      <c r="BS15" s="1323"/>
      <c r="BT15" s="1323"/>
      <c r="BU15" s="1323"/>
      <c r="BV15" s="1323"/>
      <c r="BW15" s="1323"/>
      <c r="BX15" s="1323"/>
      <c r="BY15" s="1323"/>
      <c r="BZ15" s="1323"/>
      <c r="CA15" s="1323"/>
      <c r="CB15" s="1323"/>
      <c r="CC15" s="1323"/>
      <c r="CD15" s="1323"/>
      <c r="CE15" s="1323"/>
      <c r="CF15" s="1323"/>
      <c r="CG15" s="1323"/>
      <c r="CH15" s="1323"/>
      <c r="CI15" s="1323"/>
      <c r="CJ15" s="1323"/>
      <c r="CK15" s="1323"/>
      <c r="CL15" s="1323"/>
      <c r="CM15" s="1323"/>
      <c r="CN15" s="1323"/>
      <c r="CO15" s="1323"/>
      <c r="CP15" s="1323"/>
      <c r="CQ15" s="1323"/>
      <c r="CR15" s="1323"/>
      <c r="CS15" s="1323"/>
      <c r="CT15" s="1323"/>
      <c r="CU15" s="1323"/>
      <c r="CV15" s="1323"/>
      <c r="CW15" s="1323"/>
      <c r="CX15" s="1323"/>
      <c r="CY15" s="1323"/>
      <c r="CZ15" s="1323"/>
      <c r="DA15" s="1323"/>
      <c r="DB15" s="1323"/>
      <c r="DC15" s="1323"/>
      <c r="DD15" s="1323"/>
      <c r="DE15" s="1323"/>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x14ac:dyDescent="0.15">
      <c r="A16" s="1266"/>
      <c r="B16" s="1323"/>
      <c r="C16" s="1323"/>
      <c r="D16" s="1323"/>
      <c r="E16" s="1323"/>
      <c r="F16" s="1323"/>
      <c r="G16" s="1323"/>
      <c r="H16" s="1323"/>
      <c r="I16" s="1323"/>
      <c r="J16" s="1323"/>
      <c r="K16" s="1323"/>
      <c r="L16" s="1323"/>
      <c r="M16" s="1323"/>
      <c r="N16" s="1323"/>
      <c r="O16" s="1323"/>
      <c r="P16" s="1323"/>
      <c r="Q16" s="1323"/>
      <c r="R16" s="1323"/>
      <c r="S16" s="1323"/>
      <c r="T16" s="1323"/>
      <c r="U16" s="1323"/>
      <c r="V16" s="1323"/>
      <c r="W16" s="1323"/>
      <c r="X16" s="1323"/>
      <c r="Y16" s="1323"/>
      <c r="Z16" s="1323"/>
      <c r="AA16" s="1323"/>
      <c r="AB16" s="1323"/>
      <c r="AC16" s="1323"/>
      <c r="AD16" s="1323"/>
      <c r="AE16" s="1323"/>
      <c r="AF16" s="1323"/>
      <c r="AG16" s="1323"/>
      <c r="AH16" s="1323"/>
      <c r="AI16" s="1323"/>
      <c r="AJ16" s="1323"/>
      <c r="AK16" s="1323"/>
      <c r="AL16" s="1323"/>
      <c r="AM16" s="1323"/>
      <c r="AN16" s="1323"/>
      <c r="AO16" s="1323"/>
      <c r="AP16" s="1323"/>
      <c r="AQ16" s="1323"/>
      <c r="AR16" s="1323"/>
      <c r="AS16" s="1323"/>
      <c r="AT16" s="1323"/>
      <c r="AU16" s="1323"/>
      <c r="AV16" s="1323"/>
      <c r="AW16" s="1323"/>
      <c r="AX16" s="1323"/>
      <c r="AY16" s="1323"/>
      <c r="AZ16" s="1323"/>
      <c r="BA16" s="1323"/>
      <c r="BB16" s="1323"/>
      <c r="BC16" s="1323"/>
      <c r="BD16" s="1323"/>
      <c r="BE16" s="1323"/>
      <c r="BF16" s="1323"/>
      <c r="BG16" s="1323"/>
      <c r="BH16" s="1323"/>
      <c r="BI16" s="1323"/>
      <c r="BJ16" s="1323"/>
      <c r="BK16" s="1323"/>
      <c r="BL16" s="1323"/>
      <c r="BM16" s="1323"/>
      <c r="BN16" s="1323"/>
      <c r="BO16" s="1323"/>
      <c r="BP16" s="1323"/>
      <c r="BQ16" s="1323"/>
      <c r="BR16" s="1323"/>
      <c r="BS16" s="1323"/>
      <c r="BT16" s="1323"/>
      <c r="BU16" s="1323"/>
      <c r="BV16" s="1323"/>
      <c r="BW16" s="1323"/>
      <c r="BX16" s="1323"/>
      <c r="BY16" s="1323"/>
      <c r="BZ16" s="1323"/>
      <c r="CA16" s="1323"/>
      <c r="CB16" s="1323"/>
      <c r="CC16" s="1323"/>
      <c r="CD16" s="1323"/>
      <c r="CE16" s="1323"/>
      <c r="CF16" s="1323"/>
      <c r="CG16" s="1323"/>
      <c r="CH16" s="1323"/>
      <c r="CI16" s="1323"/>
      <c r="CJ16" s="1323"/>
      <c r="CK16" s="1323"/>
      <c r="CL16" s="1323"/>
      <c r="CM16" s="1323"/>
      <c r="CN16" s="1323"/>
      <c r="CO16" s="1323"/>
      <c r="CP16" s="1323"/>
      <c r="CQ16" s="1323"/>
      <c r="CR16" s="1323"/>
      <c r="CS16" s="1323"/>
      <c r="CT16" s="1323"/>
      <c r="CU16" s="1323"/>
      <c r="CV16" s="1323"/>
      <c r="CW16" s="1323"/>
      <c r="CX16" s="1323"/>
      <c r="CY16" s="1323"/>
      <c r="CZ16" s="1323"/>
      <c r="DA16" s="1323"/>
      <c r="DB16" s="1323"/>
      <c r="DC16" s="1323"/>
      <c r="DD16" s="1323"/>
      <c r="DE16" s="1323"/>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x14ac:dyDescent="0.15">
      <c r="A17" s="1266"/>
      <c r="B17" s="1323"/>
      <c r="C17" s="1323"/>
      <c r="D17" s="1323"/>
      <c r="E17" s="1323"/>
      <c r="F17" s="1323"/>
      <c r="G17" s="1323"/>
      <c r="H17" s="1323"/>
      <c r="I17" s="1323"/>
      <c r="J17" s="1323"/>
      <c r="K17" s="1323"/>
      <c r="L17" s="1323"/>
      <c r="M17" s="1323"/>
      <c r="N17" s="1323"/>
      <c r="O17" s="1323"/>
      <c r="P17" s="1323"/>
      <c r="Q17" s="1323"/>
      <c r="R17" s="1323"/>
      <c r="S17" s="1323"/>
      <c r="T17" s="1323"/>
      <c r="U17" s="1323"/>
      <c r="V17" s="1323"/>
      <c r="W17" s="1323"/>
      <c r="X17" s="1323"/>
      <c r="Y17" s="1323"/>
      <c r="Z17" s="1323"/>
      <c r="AA17" s="1323"/>
      <c r="AB17" s="1323"/>
      <c r="AC17" s="1323"/>
      <c r="AD17" s="1323"/>
      <c r="AE17" s="1323"/>
      <c r="AF17" s="1323"/>
      <c r="AG17" s="1323"/>
      <c r="AH17" s="1323"/>
      <c r="AI17" s="1323"/>
      <c r="AJ17" s="1323"/>
      <c r="AK17" s="1323"/>
      <c r="AL17" s="1323"/>
      <c r="AM17" s="1323"/>
      <c r="AN17" s="1323"/>
      <c r="AO17" s="1323"/>
      <c r="AP17" s="1323"/>
      <c r="AQ17" s="1323"/>
      <c r="AR17" s="1323"/>
      <c r="AS17" s="1323"/>
      <c r="AT17" s="1323"/>
      <c r="AU17" s="1323"/>
      <c r="AV17" s="1323"/>
      <c r="AW17" s="1323"/>
      <c r="AX17" s="1323"/>
      <c r="AY17" s="1323"/>
      <c r="AZ17" s="1323"/>
      <c r="BA17" s="1323"/>
      <c r="BB17" s="1323"/>
      <c r="BC17" s="1323"/>
      <c r="BD17" s="1323"/>
      <c r="BE17" s="1323"/>
      <c r="BF17" s="1323"/>
      <c r="BG17" s="1323"/>
      <c r="BH17" s="1323"/>
      <c r="BI17" s="1323"/>
      <c r="BJ17" s="1323"/>
      <c r="BK17" s="1323"/>
      <c r="BL17" s="1323"/>
      <c r="BM17" s="1323"/>
      <c r="BN17" s="1323"/>
      <c r="BO17" s="1323"/>
      <c r="BP17" s="1323"/>
      <c r="BQ17" s="1323"/>
      <c r="BR17" s="1323"/>
      <c r="BS17" s="1323"/>
      <c r="BT17" s="1323"/>
      <c r="BU17" s="1323"/>
      <c r="BV17" s="1323"/>
      <c r="BW17" s="1323"/>
      <c r="BX17" s="1323"/>
      <c r="BY17" s="1323"/>
      <c r="BZ17" s="1323"/>
      <c r="CA17" s="1323"/>
      <c r="CB17" s="1323"/>
      <c r="CC17" s="1323"/>
      <c r="CD17" s="1323"/>
      <c r="CE17" s="1323"/>
      <c r="CF17" s="1323"/>
      <c r="CG17" s="1323"/>
      <c r="CH17" s="1323"/>
      <c r="CI17" s="1323"/>
      <c r="CJ17" s="1323"/>
      <c r="CK17" s="1323"/>
      <c r="CL17" s="1323"/>
      <c r="CM17" s="1323"/>
      <c r="CN17" s="1323"/>
      <c r="CO17" s="1323"/>
      <c r="CP17" s="1323"/>
      <c r="CQ17" s="1323"/>
      <c r="CR17" s="1323"/>
      <c r="CS17" s="1323"/>
      <c r="CT17" s="1323"/>
      <c r="CU17" s="1323"/>
      <c r="CV17" s="1323"/>
      <c r="CW17" s="1323"/>
      <c r="CX17" s="1323"/>
      <c r="CY17" s="1323"/>
      <c r="CZ17" s="1323"/>
      <c r="DA17" s="1323"/>
      <c r="DB17" s="1323"/>
      <c r="DC17" s="1323"/>
      <c r="DD17" s="1323"/>
      <c r="DE17" s="1323"/>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x14ac:dyDescent="0.15">
      <c r="A18" s="1266"/>
      <c r="B18" s="1323"/>
      <c r="C18" s="1323"/>
      <c r="D18" s="1323"/>
      <c r="E18" s="1323"/>
      <c r="F18" s="1323"/>
      <c r="G18" s="1323"/>
      <c r="H18" s="1323"/>
      <c r="I18" s="1323"/>
      <c r="J18" s="1323"/>
      <c r="K18" s="1323"/>
      <c r="L18" s="1323"/>
      <c r="M18" s="1323"/>
      <c r="N18" s="1323"/>
      <c r="O18" s="1323"/>
      <c r="P18" s="1323"/>
      <c r="Q18" s="1323"/>
      <c r="R18" s="1323"/>
      <c r="S18" s="1323"/>
      <c r="T18" s="1323"/>
      <c r="U18" s="1323"/>
      <c r="V18" s="1323"/>
      <c r="W18" s="1323"/>
      <c r="X18" s="1323"/>
      <c r="Y18" s="1323"/>
      <c r="Z18" s="1323"/>
      <c r="AA18" s="1323"/>
      <c r="AB18" s="1323"/>
      <c r="AC18" s="1323"/>
      <c r="AD18" s="1323"/>
      <c r="AE18" s="1323"/>
      <c r="AF18" s="1323"/>
      <c r="AG18" s="1323"/>
      <c r="AH18" s="1323"/>
      <c r="AI18" s="1323"/>
      <c r="AJ18" s="1323"/>
      <c r="AK18" s="1323"/>
      <c r="AL18" s="1323"/>
      <c r="AM18" s="1323"/>
      <c r="AN18" s="1323"/>
      <c r="AO18" s="1323"/>
      <c r="AP18" s="1323"/>
      <c r="AQ18" s="1323"/>
      <c r="AR18" s="1323"/>
      <c r="AS18" s="1323"/>
      <c r="AT18" s="1323"/>
      <c r="AU18" s="1323"/>
      <c r="AV18" s="1323"/>
      <c r="AW18" s="1323"/>
      <c r="AX18" s="1323"/>
      <c r="AY18" s="1323"/>
      <c r="AZ18" s="1323"/>
      <c r="BA18" s="1323"/>
      <c r="BB18" s="1323"/>
      <c r="BC18" s="1323"/>
      <c r="BD18" s="1323"/>
      <c r="BE18" s="1323"/>
      <c r="BF18" s="1323"/>
      <c r="BG18" s="1323"/>
      <c r="BH18" s="1323"/>
      <c r="BI18" s="1323"/>
      <c r="BJ18" s="1323"/>
      <c r="BK18" s="1323"/>
      <c r="BL18" s="1323"/>
      <c r="BM18" s="1323"/>
      <c r="BN18" s="1323"/>
      <c r="BO18" s="1323"/>
      <c r="BP18" s="1323"/>
      <c r="BQ18" s="1323"/>
      <c r="BR18" s="1323"/>
      <c r="BS18" s="1323"/>
      <c r="BT18" s="1323"/>
      <c r="BU18" s="1323"/>
      <c r="BV18" s="1323"/>
      <c r="BW18" s="1323"/>
      <c r="BX18" s="1323"/>
      <c r="BY18" s="1323"/>
      <c r="BZ18" s="1323"/>
      <c r="CA18" s="1323"/>
      <c r="CB18" s="1323"/>
      <c r="CC18" s="1323"/>
      <c r="CD18" s="1323"/>
      <c r="CE18" s="1323"/>
      <c r="CF18" s="1323"/>
      <c r="CG18" s="1323"/>
      <c r="CH18" s="1323"/>
      <c r="CI18" s="1323"/>
      <c r="CJ18" s="1323"/>
      <c r="CK18" s="1323"/>
      <c r="CL18" s="1323"/>
      <c r="CM18" s="1323"/>
      <c r="CN18" s="1323"/>
      <c r="CO18" s="1323"/>
      <c r="CP18" s="1323"/>
      <c r="CQ18" s="1323"/>
      <c r="CR18" s="1323"/>
      <c r="CS18" s="1323"/>
      <c r="CT18" s="1323"/>
      <c r="CU18" s="1323"/>
      <c r="CV18" s="1323"/>
      <c r="CW18" s="1323"/>
      <c r="CX18" s="1323"/>
      <c r="CY18" s="1323"/>
      <c r="CZ18" s="1323"/>
      <c r="DA18" s="1323"/>
      <c r="DB18" s="1323"/>
      <c r="DC18" s="1323"/>
      <c r="DD18" s="1323"/>
      <c r="DE18" s="1323"/>
      <c r="DF18" s="290"/>
      <c r="DG18" s="290"/>
      <c r="DH18" s="290"/>
      <c r="DI18" s="290"/>
      <c r="DJ18" s="290"/>
      <c r="DK18" s="290"/>
      <c r="DL18" s="290"/>
      <c r="DM18" s="290"/>
      <c r="DN18" s="290"/>
      <c r="DO18" s="290"/>
      <c r="DP18" s="290"/>
      <c r="DQ18" s="290"/>
      <c r="DR18" s="290"/>
      <c r="DS18" s="290"/>
      <c r="DT18" s="290"/>
      <c r="DU18" s="290"/>
      <c r="DV18" s="290"/>
      <c r="DW18" s="290"/>
    </row>
    <row r="19" spans="1:351" ht="13.5" x14ac:dyDescent="0.15">
      <c r="DD19" s="1266"/>
      <c r="DE19" s="1266"/>
    </row>
    <row r="20" spans="1:351" ht="13.5" x14ac:dyDescent="0.15">
      <c r="DD20" s="1266"/>
      <c r="DE20" s="1266"/>
    </row>
    <row r="21" spans="1:351" ht="17.25" x14ac:dyDescent="0.15">
      <c r="B21" s="1322"/>
      <c r="C21" s="1318"/>
      <c r="D21" s="1318"/>
      <c r="E21" s="1318"/>
      <c r="F21" s="1318"/>
      <c r="G21" s="1318"/>
      <c r="H21" s="1318"/>
      <c r="I21" s="1318"/>
      <c r="J21" s="1318"/>
      <c r="K21" s="1318"/>
      <c r="L21" s="1318"/>
      <c r="M21" s="1318"/>
      <c r="N21" s="1321"/>
      <c r="O21" s="1318"/>
      <c r="P21" s="1318"/>
      <c r="Q21" s="1318"/>
      <c r="R21" s="1318"/>
      <c r="S21" s="1318"/>
      <c r="T21" s="1318"/>
      <c r="U21" s="1318"/>
      <c r="V21" s="1318"/>
      <c r="W21" s="1318"/>
      <c r="X21" s="1318"/>
      <c r="Y21" s="1318"/>
      <c r="Z21" s="1318"/>
      <c r="AA21" s="1318"/>
      <c r="AB21" s="1318"/>
      <c r="AC21" s="1318"/>
      <c r="AD21" s="1318"/>
      <c r="AE21" s="1318"/>
      <c r="AF21" s="1318"/>
      <c r="AG21" s="1318"/>
      <c r="AH21" s="1318"/>
      <c r="AI21" s="1318"/>
      <c r="AJ21" s="1318"/>
      <c r="AK21" s="1318"/>
      <c r="AL21" s="1318"/>
      <c r="AM21" s="1318"/>
      <c r="AN21" s="1318"/>
      <c r="AO21" s="1318"/>
      <c r="AP21" s="1318"/>
      <c r="AQ21" s="1318"/>
      <c r="AR21" s="1318"/>
      <c r="AS21" s="1318"/>
      <c r="AT21" s="1321"/>
      <c r="AU21" s="1318"/>
      <c r="AV21" s="1318"/>
      <c r="AW21" s="1318"/>
      <c r="AX21" s="1318"/>
      <c r="AY21" s="1318"/>
      <c r="AZ21" s="1318"/>
      <c r="BA21" s="1318"/>
      <c r="BB21" s="1318"/>
      <c r="BC21" s="1318"/>
      <c r="BD21" s="1318"/>
      <c r="BE21" s="1318"/>
      <c r="BF21" s="1321"/>
      <c r="BG21" s="1318"/>
      <c r="BH21" s="1318"/>
      <c r="BI21" s="1318"/>
      <c r="BJ21" s="1318"/>
      <c r="BK21" s="1318"/>
      <c r="BL21" s="1318"/>
      <c r="BM21" s="1318"/>
      <c r="BN21" s="1318"/>
      <c r="BO21" s="1318"/>
      <c r="BP21" s="1318"/>
      <c r="BQ21" s="1318"/>
      <c r="BR21" s="1321"/>
      <c r="BS21" s="1318"/>
      <c r="BT21" s="1318"/>
      <c r="BU21" s="1318"/>
      <c r="BV21" s="1318"/>
      <c r="BW21" s="1318"/>
      <c r="BX21" s="1318"/>
      <c r="BY21" s="1318"/>
      <c r="BZ21" s="1318"/>
      <c r="CA21" s="1318"/>
      <c r="CB21" s="1318"/>
      <c r="CC21" s="1318"/>
      <c r="CD21" s="1321"/>
      <c r="CE21" s="1318"/>
      <c r="CF21" s="1318"/>
      <c r="CG21" s="1318"/>
      <c r="CH21" s="1318"/>
      <c r="CI21" s="1318"/>
      <c r="CJ21" s="1318"/>
      <c r="CK21" s="1318"/>
      <c r="CL21" s="1318"/>
      <c r="CM21" s="1318"/>
      <c r="CN21" s="1318"/>
      <c r="CO21" s="1318"/>
      <c r="CP21" s="1321"/>
      <c r="CQ21" s="1318"/>
      <c r="CR21" s="1318"/>
      <c r="CS21" s="1318"/>
      <c r="CT21" s="1318"/>
      <c r="CU21" s="1318"/>
      <c r="CV21" s="1318"/>
      <c r="CW21" s="1318"/>
      <c r="CX21" s="1318"/>
      <c r="CY21" s="1318"/>
      <c r="CZ21" s="1318"/>
      <c r="DA21" s="1318"/>
      <c r="DB21" s="1321"/>
      <c r="DC21" s="1318"/>
      <c r="DD21" s="1317"/>
      <c r="DE21" s="1266"/>
      <c r="MM21" s="1320"/>
    </row>
    <row r="22" spans="1:351" ht="17.25" x14ac:dyDescent="0.15">
      <c r="B22" s="1267"/>
      <c r="MM22" s="1320"/>
    </row>
    <row r="23" spans="1:351" ht="13.5" x14ac:dyDescent="0.15">
      <c r="B23" s="1267"/>
    </row>
    <row r="24" spans="1:351" ht="13.5" x14ac:dyDescent="0.15">
      <c r="B24" s="1267"/>
    </row>
    <row r="25" spans="1:351" ht="13.5" x14ac:dyDescent="0.15">
      <c r="B25" s="1267"/>
    </row>
    <row r="26" spans="1:351" ht="13.5" x14ac:dyDescent="0.15">
      <c r="B26" s="1267"/>
    </row>
    <row r="27" spans="1:351" ht="13.5" x14ac:dyDescent="0.15">
      <c r="B27" s="1267"/>
    </row>
    <row r="28" spans="1:351" ht="13.5" x14ac:dyDescent="0.15">
      <c r="B28" s="1267"/>
    </row>
    <row r="29" spans="1:351" ht="13.5" x14ac:dyDescent="0.15">
      <c r="B29" s="1267"/>
    </row>
    <row r="30" spans="1:351" ht="13.5" x14ac:dyDescent="0.15">
      <c r="B30" s="1267"/>
    </row>
    <row r="31" spans="1:351" ht="13.5" x14ac:dyDescent="0.15">
      <c r="B31" s="1267"/>
    </row>
    <row r="32" spans="1:351" ht="13.5" x14ac:dyDescent="0.15">
      <c r="B32" s="1267"/>
    </row>
    <row r="33" spans="2:109" ht="13.5" x14ac:dyDescent="0.15">
      <c r="B33" s="1267"/>
    </row>
    <row r="34" spans="2:109" ht="13.5" x14ac:dyDescent="0.15">
      <c r="B34" s="1267"/>
    </row>
    <row r="35" spans="2:109" ht="13.5" x14ac:dyDescent="0.15">
      <c r="B35" s="1267"/>
    </row>
    <row r="36" spans="2:109" ht="13.5" x14ac:dyDescent="0.15">
      <c r="B36" s="1267"/>
    </row>
    <row r="37" spans="2:109" ht="13.5" x14ac:dyDescent="0.15">
      <c r="B37" s="1267"/>
    </row>
    <row r="38" spans="2:109" ht="13.5" x14ac:dyDescent="0.15">
      <c r="B38" s="1267"/>
    </row>
    <row r="39" spans="2:109" ht="13.5" x14ac:dyDescent="0.15">
      <c r="B39" s="1272"/>
      <c r="C39" s="1271"/>
      <c r="D39" s="1271"/>
      <c r="E39" s="1271"/>
      <c r="F39" s="1271"/>
      <c r="G39" s="1271"/>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1"/>
      <c r="AI39" s="1271"/>
      <c r="AJ39" s="1271"/>
      <c r="AK39" s="1271"/>
      <c r="AL39" s="1271"/>
      <c r="AM39" s="1271"/>
      <c r="AN39" s="1271"/>
      <c r="AO39" s="1271"/>
      <c r="AP39" s="1271"/>
      <c r="AQ39" s="1271"/>
      <c r="AR39" s="1271"/>
      <c r="AS39" s="1271"/>
      <c r="AT39" s="1271"/>
      <c r="AU39" s="1271"/>
      <c r="AV39" s="1271"/>
      <c r="AW39" s="1271"/>
      <c r="AX39" s="1271"/>
      <c r="AY39" s="1271"/>
      <c r="AZ39" s="1271"/>
      <c r="BA39" s="1271"/>
      <c r="BB39" s="1271"/>
      <c r="BC39" s="1271"/>
      <c r="BD39" s="1271"/>
      <c r="BE39" s="1271"/>
      <c r="BF39" s="1271"/>
      <c r="BG39" s="1271"/>
      <c r="BH39" s="1271"/>
      <c r="BI39" s="1271"/>
      <c r="BJ39" s="1271"/>
      <c r="BK39" s="1271"/>
      <c r="BL39" s="1271"/>
      <c r="BM39" s="1271"/>
      <c r="BN39" s="1271"/>
      <c r="BO39" s="1271"/>
      <c r="BP39" s="1271"/>
      <c r="BQ39" s="1271"/>
      <c r="BR39" s="1271"/>
      <c r="BS39" s="1271"/>
      <c r="BT39" s="1271"/>
      <c r="BU39" s="1271"/>
      <c r="BV39" s="1271"/>
      <c r="BW39" s="1271"/>
      <c r="BX39" s="1271"/>
      <c r="BY39" s="1271"/>
      <c r="BZ39" s="1271"/>
      <c r="CA39" s="1271"/>
      <c r="CB39" s="1271"/>
      <c r="CC39" s="1271"/>
      <c r="CD39" s="1271"/>
      <c r="CE39" s="1271"/>
      <c r="CF39" s="1271"/>
      <c r="CG39" s="1271"/>
      <c r="CH39" s="1271"/>
      <c r="CI39" s="1271"/>
      <c r="CJ39" s="1271"/>
      <c r="CK39" s="1271"/>
      <c r="CL39" s="1271"/>
      <c r="CM39" s="1271"/>
      <c r="CN39" s="1271"/>
      <c r="CO39" s="1271"/>
      <c r="CP39" s="1271"/>
      <c r="CQ39" s="1271"/>
      <c r="CR39" s="1271"/>
      <c r="CS39" s="1271"/>
      <c r="CT39" s="1271"/>
      <c r="CU39" s="1271"/>
      <c r="CV39" s="1271"/>
      <c r="CW39" s="1271"/>
      <c r="CX39" s="1271"/>
      <c r="CY39" s="1271"/>
      <c r="CZ39" s="1271"/>
      <c r="DA39" s="1271"/>
      <c r="DB39" s="1271"/>
      <c r="DC39" s="1271"/>
      <c r="DD39" s="1270"/>
    </row>
    <row r="40" spans="2:109" ht="13.5" x14ac:dyDescent="0.15">
      <c r="B40" s="1308"/>
      <c r="DD40" s="1308"/>
      <c r="DE40" s="1266"/>
    </row>
    <row r="41" spans="2:109" ht="17.25" x14ac:dyDescent="0.15">
      <c r="B41" s="1319" t="s">
        <v>622</v>
      </c>
      <c r="C41" s="1318"/>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8"/>
      <c r="AH41" s="1318"/>
      <c r="AI41" s="1318"/>
      <c r="AJ41" s="1318"/>
      <c r="AK41" s="1318"/>
      <c r="AL41" s="1318"/>
      <c r="AM41" s="1318"/>
      <c r="AN41" s="1318"/>
      <c r="AO41" s="1318"/>
      <c r="AP41" s="1318"/>
      <c r="AQ41" s="1318"/>
      <c r="AR41" s="1318"/>
      <c r="AS41" s="1318"/>
      <c r="AT41" s="1318"/>
      <c r="AU41" s="1318"/>
      <c r="AV41" s="1318"/>
      <c r="AW41" s="1318"/>
      <c r="AX41" s="1318"/>
      <c r="AY41" s="1318"/>
      <c r="AZ41" s="1318"/>
      <c r="BA41" s="1318"/>
      <c r="BB41" s="1318"/>
      <c r="BC41" s="1318"/>
      <c r="BD41" s="1318"/>
      <c r="BE41" s="1318"/>
      <c r="BF41" s="1318"/>
      <c r="BG41" s="1318"/>
      <c r="BH41" s="1318"/>
      <c r="BI41" s="1318"/>
      <c r="BJ41" s="1318"/>
      <c r="BK41" s="1318"/>
      <c r="BL41" s="1318"/>
      <c r="BM41" s="1318"/>
      <c r="BN41" s="1318"/>
      <c r="BO41" s="1318"/>
      <c r="BP41" s="1318"/>
      <c r="BQ41" s="1318"/>
      <c r="BR41" s="1318"/>
      <c r="BS41" s="1318"/>
      <c r="BT41" s="1318"/>
      <c r="BU41" s="1318"/>
      <c r="BV41" s="1318"/>
      <c r="BW41" s="1318"/>
      <c r="BX41" s="1318"/>
      <c r="BY41" s="1318"/>
      <c r="BZ41" s="1318"/>
      <c r="CA41" s="1318"/>
      <c r="CB41" s="1318"/>
      <c r="CC41" s="1318"/>
      <c r="CD41" s="1318"/>
      <c r="CE41" s="1318"/>
      <c r="CF41" s="1318"/>
      <c r="CG41" s="1318"/>
      <c r="CH41" s="1318"/>
      <c r="CI41" s="1318"/>
      <c r="CJ41" s="1318"/>
      <c r="CK41" s="1318"/>
      <c r="CL41" s="1318"/>
      <c r="CM41" s="1318"/>
      <c r="CN41" s="1318"/>
      <c r="CO41" s="1318"/>
      <c r="CP41" s="1318"/>
      <c r="CQ41" s="1318"/>
      <c r="CR41" s="1318"/>
      <c r="CS41" s="1318"/>
      <c r="CT41" s="1318"/>
      <c r="CU41" s="1318"/>
      <c r="CV41" s="1318"/>
      <c r="CW41" s="1318"/>
      <c r="CX41" s="1318"/>
      <c r="CY41" s="1318"/>
      <c r="CZ41" s="1318"/>
      <c r="DA41" s="1318"/>
      <c r="DB41" s="1318"/>
      <c r="DC41" s="1318"/>
      <c r="DD41" s="1317"/>
    </row>
    <row r="42" spans="2:109" ht="13.5" x14ac:dyDescent="0.15">
      <c r="B42" s="1267"/>
      <c r="G42" s="1304"/>
      <c r="I42" s="1303"/>
      <c r="J42" s="1303"/>
      <c r="K42" s="1303"/>
      <c r="AM42" s="1304"/>
      <c r="AN42" s="1304" t="s">
        <v>618</v>
      </c>
      <c r="AP42" s="1303"/>
      <c r="AQ42" s="1303"/>
      <c r="AR42" s="1303"/>
      <c r="AY42" s="1304"/>
      <c r="BA42" s="1303"/>
      <c r="BB42" s="1303"/>
      <c r="BC42" s="1303"/>
      <c r="BK42" s="1304"/>
      <c r="BM42" s="1303"/>
      <c r="BN42" s="1303"/>
      <c r="BO42" s="1303"/>
      <c r="BW42" s="1304"/>
      <c r="BY42" s="1303"/>
      <c r="BZ42" s="1303"/>
      <c r="CA42" s="1303"/>
      <c r="CI42" s="1304"/>
      <c r="CK42" s="1303"/>
      <c r="CL42" s="1303"/>
      <c r="CM42" s="1303"/>
      <c r="CU42" s="1304"/>
      <c r="CW42" s="1303"/>
      <c r="CX42" s="1303"/>
      <c r="CY42" s="1303"/>
    </row>
    <row r="43" spans="2:109" ht="13.5" customHeight="1" x14ac:dyDescent="0.15">
      <c r="B43" s="1267"/>
      <c r="AN43" s="1302" t="s">
        <v>621</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0"/>
    </row>
    <row r="44" spans="2:109" ht="13.5" x14ac:dyDescent="0.15">
      <c r="B44" s="1267"/>
      <c r="AN44" s="1299"/>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7"/>
    </row>
    <row r="45" spans="2:109" ht="13.5" x14ac:dyDescent="0.15">
      <c r="B45" s="1267"/>
      <c r="AN45" s="1299"/>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7"/>
    </row>
    <row r="46" spans="2:109" ht="13.5" x14ac:dyDescent="0.15">
      <c r="B46" s="1267"/>
      <c r="AN46" s="1299"/>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7"/>
    </row>
    <row r="47" spans="2:109" ht="13.5" x14ac:dyDescent="0.15">
      <c r="B47" s="1267"/>
      <c r="AN47" s="1296"/>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4"/>
    </row>
    <row r="48" spans="2:109" ht="13.5" x14ac:dyDescent="0.15">
      <c r="B48" s="1267"/>
      <c r="H48" s="1281"/>
      <c r="I48" s="1281"/>
      <c r="J48" s="1281"/>
      <c r="AN48" s="1281"/>
      <c r="AO48" s="1281"/>
      <c r="AP48" s="1281"/>
      <c r="AZ48" s="1281"/>
      <c r="BA48" s="1281"/>
      <c r="BB48" s="1281"/>
      <c r="BL48" s="1281"/>
      <c r="BM48" s="1281"/>
      <c r="BN48" s="1281"/>
      <c r="BX48" s="1281"/>
      <c r="BY48" s="1281"/>
      <c r="BZ48" s="1281"/>
      <c r="CJ48" s="1281"/>
      <c r="CK48" s="1281"/>
      <c r="CL48" s="1281"/>
      <c r="CV48" s="1281"/>
      <c r="CW48" s="1281"/>
      <c r="CX48" s="1281"/>
    </row>
    <row r="49" spans="1:109" ht="13.5" x14ac:dyDescent="0.15">
      <c r="B49" s="1267"/>
      <c r="AN49" s="1266" t="s">
        <v>616</v>
      </c>
    </row>
    <row r="50" spans="1:109" ht="13.5" x14ac:dyDescent="0.15">
      <c r="B50" s="1267"/>
      <c r="G50" s="1279"/>
      <c r="H50" s="1279"/>
      <c r="I50" s="1279"/>
      <c r="J50" s="1279"/>
      <c r="K50" s="1288"/>
      <c r="L50" s="1288"/>
      <c r="M50" s="1287"/>
      <c r="N50" s="1287"/>
      <c r="AN50" s="1286"/>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4"/>
      <c r="BP50" s="1276" t="s">
        <v>569</v>
      </c>
      <c r="BQ50" s="1276"/>
      <c r="BR50" s="1276"/>
      <c r="BS50" s="1276"/>
      <c r="BT50" s="1276"/>
      <c r="BU50" s="1276"/>
      <c r="BV50" s="1276"/>
      <c r="BW50" s="1276"/>
      <c r="BX50" s="1276" t="s">
        <v>570</v>
      </c>
      <c r="BY50" s="1276"/>
      <c r="BZ50" s="1276"/>
      <c r="CA50" s="1276"/>
      <c r="CB50" s="1276"/>
      <c r="CC50" s="1276"/>
      <c r="CD50" s="1276"/>
      <c r="CE50" s="1276"/>
      <c r="CF50" s="1276" t="s">
        <v>571</v>
      </c>
      <c r="CG50" s="1276"/>
      <c r="CH50" s="1276"/>
      <c r="CI50" s="1276"/>
      <c r="CJ50" s="1276"/>
      <c r="CK50" s="1276"/>
      <c r="CL50" s="1276"/>
      <c r="CM50" s="1276"/>
      <c r="CN50" s="1276" t="s">
        <v>572</v>
      </c>
      <c r="CO50" s="1276"/>
      <c r="CP50" s="1276"/>
      <c r="CQ50" s="1276"/>
      <c r="CR50" s="1276"/>
      <c r="CS50" s="1276"/>
      <c r="CT50" s="1276"/>
      <c r="CU50" s="1276"/>
      <c r="CV50" s="1276" t="s">
        <v>573</v>
      </c>
      <c r="CW50" s="1276"/>
      <c r="CX50" s="1276"/>
      <c r="CY50" s="1276"/>
      <c r="CZ50" s="1276"/>
      <c r="DA50" s="1276"/>
      <c r="DB50" s="1276"/>
      <c r="DC50" s="1276"/>
    </row>
    <row r="51" spans="1:109" ht="13.5" customHeight="1" x14ac:dyDescent="0.15">
      <c r="B51" s="1267"/>
      <c r="G51" s="1283"/>
      <c r="H51" s="1283"/>
      <c r="I51" s="1316"/>
      <c r="J51" s="1316"/>
      <c r="K51" s="1282"/>
      <c r="L51" s="1282"/>
      <c r="M51" s="1282"/>
      <c r="N51" s="1282"/>
      <c r="AM51" s="1281"/>
      <c r="AN51" s="1275" t="s">
        <v>615</v>
      </c>
      <c r="AO51" s="1275"/>
      <c r="AP51" s="1275"/>
      <c r="AQ51" s="1275"/>
      <c r="AR51" s="1275"/>
      <c r="AS51" s="1275"/>
      <c r="AT51" s="1275"/>
      <c r="AU51" s="1275"/>
      <c r="AV51" s="1275"/>
      <c r="AW51" s="1275"/>
      <c r="AX51" s="1275"/>
      <c r="AY51" s="1275"/>
      <c r="AZ51" s="1275"/>
      <c r="BA51" s="1275"/>
      <c r="BB51" s="1275" t="s">
        <v>613</v>
      </c>
      <c r="BC51" s="1275"/>
      <c r="BD51" s="1275"/>
      <c r="BE51" s="1275"/>
      <c r="BF51" s="1275"/>
      <c r="BG51" s="1275"/>
      <c r="BH51" s="1275"/>
      <c r="BI51" s="1275"/>
      <c r="BJ51" s="1275"/>
      <c r="BK51" s="1275"/>
      <c r="BL51" s="1275"/>
      <c r="BM51" s="1275"/>
      <c r="BN51" s="1275"/>
      <c r="BO51" s="1275"/>
      <c r="BP51" s="1274"/>
      <c r="BQ51" s="1274"/>
      <c r="BR51" s="1274"/>
      <c r="BS51" s="1274"/>
      <c r="BT51" s="1274"/>
      <c r="BU51" s="1274"/>
      <c r="BV51" s="1274"/>
      <c r="BW51" s="1274"/>
      <c r="BX51" s="1274"/>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ht="13.5" x14ac:dyDescent="0.15">
      <c r="B52" s="1267"/>
      <c r="G52" s="1283"/>
      <c r="H52" s="1283"/>
      <c r="I52" s="1316"/>
      <c r="J52" s="1316"/>
      <c r="K52" s="1282"/>
      <c r="L52" s="1282"/>
      <c r="M52" s="1282"/>
      <c r="N52" s="1282"/>
      <c r="AM52" s="1281"/>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5" x14ac:dyDescent="0.15">
      <c r="A53" s="1303"/>
      <c r="B53" s="1267"/>
      <c r="G53" s="1283"/>
      <c r="H53" s="1283"/>
      <c r="I53" s="1279"/>
      <c r="J53" s="1279"/>
      <c r="K53" s="1282"/>
      <c r="L53" s="1282"/>
      <c r="M53" s="1282"/>
      <c r="N53" s="1282"/>
      <c r="AM53" s="1281"/>
      <c r="AN53" s="1275"/>
      <c r="AO53" s="1275"/>
      <c r="AP53" s="1275"/>
      <c r="AQ53" s="1275"/>
      <c r="AR53" s="1275"/>
      <c r="AS53" s="1275"/>
      <c r="AT53" s="1275"/>
      <c r="AU53" s="1275"/>
      <c r="AV53" s="1275"/>
      <c r="AW53" s="1275"/>
      <c r="AX53" s="1275"/>
      <c r="AY53" s="1275"/>
      <c r="AZ53" s="1275"/>
      <c r="BA53" s="1275"/>
      <c r="BB53" s="1275" t="s">
        <v>620</v>
      </c>
      <c r="BC53" s="1275"/>
      <c r="BD53" s="1275"/>
      <c r="BE53" s="1275"/>
      <c r="BF53" s="1275"/>
      <c r="BG53" s="1275"/>
      <c r="BH53" s="1275"/>
      <c r="BI53" s="1275"/>
      <c r="BJ53" s="1275"/>
      <c r="BK53" s="1275"/>
      <c r="BL53" s="1275"/>
      <c r="BM53" s="1275"/>
      <c r="BN53" s="1275"/>
      <c r="BO53" s="1275"/>
      <c r="BP53" s="1274">
        <v>53</v>
      </c>
      <c r="BQ53" s="1274"/>
      <c r="BR53" s="1274"/>
      <c r="BS53" s="1274"/>
      <c r="BT53" s="1274"/>
      <c r="BU53" s="1274"/>
      <c r="BV53" s="1274"/>
      <c r="BW53" s="1274"/>
      <c r="BX53" s="1274">
        <v>54.7</v>
      </c>
      <c r="BY53" s="1274"/>
      <c r="BZ53" s="1274"/>
      <c r="CA53" s="1274"/>
      <c r="CB53" s="1274"/>
      <c r="CC53" s="1274"/>
      <c r="CD53" s="1274"/>
      <c r="CE53" s="1274"/>
      <c r="CF53" s="1274">
        <v>56.4</v>
      </c>
      <c r="CG53" s="1274"/>
      <c r="CH53" s="1274"/>
      <c r="CI53" s="1274"/>
      <c r="CJ53" s="1274"/>
      <c r="CK53" s="1274"/>
      <c r="CL53" s="1274"/>
      <c r="CM53" s="1274"/>
      <c r="CN53" s="1274">
        <v>58</v>
      </c>
      <c r="CO53" s="1274"/>
      <c r="CP53" s="1274"/>
      <c r="CQ53" s="1274"/>
      <c r="CR53" s="1274"/>
      <c r="CS53" s="1274"/>
      <c r="CT53" s="1274"/>
      <c r="CU53" s="1274"/>
      <c r="CV53" s="1274">
        <v>59.3</v>
      </c>
      <c r="CW53" s="1274"/>
      <c r="CX53" s="1274"/>
      <c r="CY53" s="1274"/>
      <c r="CZ53" s="1274"/>
      <c r="DA53" s="1274"/>
      <c r="DB53" s="1274"/>
      <c r="DC53" s="1274"/>
    </row>
    <row r="54" spans="1:109" ht="13.5" x14ac:dyDescent="0.15">
      <c r="A54" s="1303"/>
      <c r="B54" s="1267"/>
      <c r="G54" s="1283"/>
      <c r="H54" s="1283"/>
      <c r="I54" s="1279"/>
      <c r="J54" s="1279"/>
      <c r="K54" s="1282"/>
      <c r="L54" s="1282"/>
      <c r="M54" s="1282"/>
      <c r="N54" s="1282"/>
      <c r="AM54" s="1281"/>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5" x14ac:dyDescent="0.15">
      <c r="A55" s="1303"/>
      <c r="B55" s="1267"/>
      <c r="G55" s="1279"/>
      <c r="H55" s="1279"/>
      <c r="I55" s="1279"/>
      <c r="J55" s="1279"/>
      <c r="K55" s="1282"/>
      <c r="L55" s="1282"/>
      <c r="M55" s="1282"/>
      <c r="N55" s="1282"/>
      <c r="AN55" s="1276" t="s">
        <v>614</v>
      </c>
      <c r="AO55" s="1276"/>
      <c r="AP55" s="1276"/>
      <c r="AQ55" s="1276"/>
      <c r="AR55" s="1276"/>
      <c r="AS55" s="1276"/>
      <c r="AT55" s="1276"/>
      <c r="AU55" s="1276"/>
      <c r="AV55" s="1276"/>
      <c r="AW55" s="1276"/>
      <c r="AX55" s="1276"/>
      <c r="AY55" s="1276"/>
      <c r="AZ55" s="1276"/>
      <c r="BA55" s="1276"/>
      <c r="BB55" s="1275" t="s">
        <v>613</v>
      </c>
      <c r="BC55" s="1275"/>
      <c r="BD55" s="1275"/>
      <c r="BE55" s="1275"/>
      <c r="BF55" s="1275"/>
      <c r="BG55" s="1275"/>
      <c r="BH55" s="1275"/>
      <c r="BI55" s="1275"/>
      <c r="BJ55" s="1275"/>
      <c r="BK55" s="1275"/>
      <c r="BL55" s="1275"/>
      <c r="BM55" s="1275"/>
      <c r="BN55" s="1275"/>
      <c r="BO55" s="1275"/>
      <c r="BP55" s="1274">
        <v>32.799999999999997</v>
      </c>
      <c r="BQ55" s="1274"/>
      <c r="BR55" s="1274"/>
      <c r="BS55" s="1274"/>
      <c r="BT55" s="1274"/>
      <c r="BU55" s="1274"/>
      <c r="BV55" s="1274"/>
      <c r="BW55" s="1274"/>
      <c r="BX55" s="1274">
        <v>54.6</v>
      </c>
      <c r="BY55" s="1274"/>
      <c r="BZ55" s="1274"/>
      <c r="CA55" s="1274"/>
      <c r="CB55" s="1274"/>
      <c r="CC55" s="1274"/>
      <c r="CD55" s="1274"/>
      <c r="CE55" s="1274"/>
      <c r="CF55" s="1274">
        <v>53.2</v>
      </c>
      <c r="CG55" s="1274"/>
      <c r="CH55" s="1274"/>
      <c r="CI55" s="1274"/>
      <c r="CJ55" s="1274"/>
      <c r="CK55" s="1274"/>
      <c r="CL55" s="1274"/>
      <c r="CM55" s="1274"/>
      <c r="CN55" s="1274">
        <v>47.9</v>
      </c>
      <c r="CO55" s="1274"/>
      <c r="CP55" s="1274"/>
      <c r="CQ55" s="1274"/>
      <c r="CR55" s="1274"/>
      <c r="CS55" s="1274"/>
      <c r="CT55" s="1274"/>
      <c r="CU55" s="1274"/>
      <c r="CV55" s="1274">
        <v>49</v>
      </c>
      <c r="CW55" s="1274"/>
      <c r="CX55" s="1274"/>
      <c r="CY55" s="1274"/>
      <c r="CZ55" s="1274"/>
      <c r="DA55" s="1274"/>
      <c r="DB55" s="1274"/>
      <c r="DC55" s="1274"/>
    </row>
    <row r="56" spans="1:109" ht="13.5" x14ac:dyDescent="0.15">
      <c r="A56" s="1303"/>
      <c r="B56" s="1267"/>
      <c r="G56" s="1279"/>
      <c r="H56" s="1279"/>
      <c r="I56" s="1279"/>
      <c r="J56" s="1279"/>
      <c r="K56" s="1282"/>
      <c r="L56" s="1282"/>
      <c r="M56" s="1282"/>
      <c r="N56" s="1282"/>
      <c r="AN56" s="1276"/>
      <c r="AO56" s="1276"/>
      <c r="AP56" s="1276"/>
      <c r="AQ56" s="1276"/>
      <c r="AR56" s="1276"/>
      <c r="AS56" s="1276"/>
      <c r="AT56" s="1276"/>
      <c r="AU56" s="1276"/>
      <c r="AV56" s="1276"/>
      <c r="AW56" s="1276"/>
      <c r="AX56" s="1276"/>
      <c r="AY56" s="1276"/>
      <c r="AZ56" s="1276"/>
      <c r="BA56" s="1276"/>
      <c r="BB56" s="1275"/>
      <c r="BC56" s="1275"/>
      <c r="BD56" s="1275"/>
      <c r="BE56" s="1275"/>
      <c r="BF56" s="1275"/>
      <c r="BG56" s="1275"/>
      <c r="BH56" s="1275"/>
      <c r="BI56" s="1275"/>
      <c r="BJ56" s="1275"/>
      <c r="BK56" s="1275"/>
      <c r="BL56" s="1275"/>
      <c r="BM56" s="1275"/>
      <c r="BN56" s="1275"/>
      <c r="BO56" s="1275"/>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303" customFormat="1" ht="13.5" x14ac:dyDescent="0.15">
      <c r="B57" s="1309"/>
      <c r="G57" s="1279"/>
      <c r="H57" s="1279"/>
      <c r="I57" s="1278"/>
      <c r="J57" s="1278"/>
      <c r="K57" s="1282"/>
      <c r="L57" s="1282"/>
      <c r="M57" s="1282"/>
      <c r="N57" s="1282"/>
      <c r="AM57" s="1266"/>
      <c r="AN57" s="1276"/>
      <c r="AO57" s="1276"/>
      <c r="AP57" s="1276"/>
      <c r="AQ57" s="1276"/>
      <c r="AR57" s="1276"/>
      <c r="AS57" s="1276"/>
      <c r="AT57" s="1276"/>
      <c r="AU57" s="1276"/>
      <c r="AV57" s="1276"/>
      <c r="AW57" s="1276"/>
      <c r="AX57" s="1276"/>
      <c r="AY57" s="1276"/>
      <c r="AZ57" s="1276"/>
      <c r="BA57" s="1276"/>
      <c r="BB57" s="1275" t="s">
        <v>620</v>
      </c>
      <c r="BC57" s="1275"/>
      <c r="BD57" s="1275"/>
      <c r="BE57" s="1275"/>
      <c r="BF57" s="1275"/>
      <c r="BG57" s="1275"/>
      <c r="BH57" s="1275"/>
      <c r="BI57" s="1275"/>
      <c r="BJ57" s="1275"/>
      <c r="BK57" s="1275"/>
      <c r="BL57" s="1275"/>
      <c r="BM57" s="1275"/>
      <c r="BN57" s="1275"/>
      <c r="BO57" s="1275"/>
      <c r="BP57" s="1274">
        <v>58.6</v>
      </c>
      <c r="BQ57" s="1274"/>
      <c r="BR57" s="1274"/>
      <c r="BS57" s="1274"/>
      <c r="BT57" s="1274"/>
      <c r="BU57" s="1274"/>
      <c r="BV57" s="1274"/>
      <c r="BW57" s="1274"/>
      <c r="BX57" s="1274">
        <v>58.3</v>
      </c>
      <c r="BY57" s="1274"/>
      <c r="BZ57" s="1274"/>
      <c r="CA57" s="1274"/>
      <c r="CB57" s="1274"/>
      <c r="CC57" s="1274"/>
      <c r="CD57" s="1274"/>
      <c r="CE57" s="1274"/>
      <c r="CF57" s="1274">
        <v>59.6</v>
      </c>
      <c r="CG57" s="1274"/>
      <c r="CH57" s="1274"/>
      <c r="CI57" s="1274"/>
      <c r="CJ57" s="1274"/>
      <c r="CK57" s="1274"/>
      <c r="CL57" s="1274"/>
      <c r="CM57" s="1274"/>
      <c r="CN57" s="1274">
        <v>60.7</v>
      </c>
      <c r="CO57" s="1274"/>
      <c r="CP57" s="1274"/>
      <c r="CQ57" s="1274"/>
      <c r="CR57" s="1274"/>
      <c r="CS57" s="1274"/>
      <c r="CT57" s="1274"/>
      <c r="CU57" s="1274"/>
      <c r="CV57" s="1274">
        <v>62</v>
      </c>
      <c r="CW57" s="1274"/>
      <c r="CX57" s="1274"/>
      <c r="CY57" s="1274"/>
      <c r="CZ57" s="1274"/>
      <c r="DA57" s="1274"/>
      <c r="DB57" s="1274"/>
      <c r="DC57" s="1274"/>
      <c r="DD57" s="1314"/>
      <c r="DE57" s="1309"/>
    </row>
    <row r="58" spans="1:109" s="1303" customFormat="1" ht="13.5" x14ac:dyDescent="0.15">
      <c r="A58" s="1266"/>
      <c r="B58" s="1309"/>
      <c r="G58" s="1279"/>
      <c r="H58" s="1279"/>
      <c r="I58" s="1278"/>
      <c r="J58" s="1278"/>
      <c r="K58" s="1282"/>
      <c r="L58" s="1282"/>
      <c r="M58" s="1282"/>
      <c r="N58" s="1282"/>
      <c r="AM58" s="1266"/>
      <c r="AN58" s="1276"/>
      <c r="AO58" s="1276"/>
      <c r="AP58" s="1276"/>
      <c r="AQ58" s="1276"/>
      <c r="AR58" s="1276"/>
      <c r="AS58" s="1276"/>
      <c r="AT58" s="1276"/>
      <c r="AU58" s="1276"/>
      <c r="AV58" s="1276"/>
      <c r="AW58" s="1276"/>
      <c r="AX58" s="1276"/>
      <c r="AY58" s="1276"/>
      <c r="AZ58" s="1276"/>
      <c r="BA58" s="1276"/>
      <c r="BB58" s="1275"/>
      <c r="BC58" s="1275"/>
      <c r="BD58" s="1275"/>
      <c r="BE58" s="1275"/>
      <c r="BF58" s="1275"/>
      <c r="BG58" s="1275"/>
      <c r="BH58" s="1275"/>
      <c r="BI58" s="1275"/>
      <c r="BJ58" s="1275"/>
      <c r="BK58" s="1275"/>
      <c r="BL58" s="1275"/>
      <c r="BM58" s="1275"/>
      <c r="BN58" s="1275"/>
      <c r="BO58" s="1275"/>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314"/>
      <c r="DE58" s="1309"/>
    </row>
    <row r="59" spans="1:109" s="1303" customFormat="1" ht="13.5" x14ac:dyDescent="0.15">
      <c r="A59" s="1266"/>
      <c r="B59" s="1309"/>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09"/>
    </row>
    <row r="60" spans="1:109" s="1303" customFormat="1" ht="13.5" x14ac:dyDescent="0.15">
      <c r="A60" s="1266"/>
      <c r="B60" s="1309"/>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09"/>
    </row>
    <row r="61" spans="1:109" s="1303" customFormat="1" ht="13.5" x14ac:dyDescent="0.15">
      <c r="A61" s="1266"/>
      <c r="B61" s="1313"/>
      <c r="C61" s="1312"/>
      <c r="D61" s="1312"/>
      <c r="E61" s="1312"/>
      <c r="F61" s="1312"/>
      <c r="G61" s="1312"/>
      <c r="H61" s="1312"/>
      <c r="I61" s="1312"/>
      <c r="J61" s="1312"/>
      <c r="K61" s="1312"/>
      <c r="L61" s="1312"/>
      <c r="M61" s="1311"/>
      <c r="N61" s="1311"/>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1"/>
      <c r="AT61" s="1311"/>
      <c r="AU61" s="1312"/>
      <c r="AV61" s="1312"/>
      <c r="AW61" s="1312"/>
      <c r="AX61" s="1312"/>
      <c r="AY61" s="1312"/>
      <c r="AZ61" s="1312"/>
      <c r="BA61" s="1312"/>
      <c r="BB61" s="1312"/>
      <c r="BC61" s="1312"/>
      <c r="BD61" s="1312"/>
      <c r="BE61" s="1311"/>
      <c r="BF61" s="1311"/>
      <c r="BG61" s="1312"/>
      <c r="BH61" s="1312"/>
      <c r="BI61" s="1312"/>
      <c r="BJ61" s="1312"/>
      <c r="BK61" s="1312"/>
      <c r="BL61" s="1312"/>
      <c r="BM61" s="1312"/>
      <c r="BN61" s="1312"/>
      <c r="BO61" s="1312"/>
      <c r="BP61" s="1312"/>
      <c r="BQ61" s="1311"/>
      <c r="BR61" s="1311"/>
      <c r="BS61" s="1312"/>
      <c r="BT61" s="1312"/>
      <c r="BU61" s="1312"/>
      <c r="BV61" s="1312"/>
      <c r="BW61" s="1312"/>
      <c r="BX61" s="1312"/>
      <c r="BY61" s="1312"/>
      <c r="BZ61" s="1312"/>
      <c r="CA61" s="1312"/>
      <c r="CB61" s="1312"/>
      <c r="CC61" s="1311"/>
      <c r="CD61" s="1311"/>
      <c r="CE61" s="1312"/>
      <c r="CF61" s="1312"/>
      <c r="CG61" s="1312"/>
      <c r="CH61" s="1312"/>
      <c r="CI61" s="1312"/>
      <c r="CJ61" s="1312"/>
      <c r="CK61" s="1312"/>
      <c r="CL61" s="1312"/>
      <c r="CM61" s="1312"/>
      <c r="CN61" s="1312"/>
      <c r="CO61" s="1311"/>
      <c r="CP61" s="1311"/>
      <c r="CQ61" s="1312"/>
      <c r="CR61" s="1312"/>
      <c r="CS61" s="1312"/>
      <c r="CT61" s="1312"/>
      <c r="CU61" s="1312"/>
      <c r="CV61" s="1312"/>
      <c r="CW61" s="1312"/>
      <c r="CX61" s="1312"/>
      <c r="CY61" s="1312"/>
      <c r="CZ61" s="1312"/>
      <c r="DA61" s="1311"/>
      <c r="DB61" s="1311"/>
      <c r="DC61" s="1311"/>
      <c r="DD61" s="1310"/>
      <c r="DE61" s="1309"/>
    </row>
    <row r="62" spans="1:109" ht="13.5" x14ac:dyDescent="0.15">
      <c r="B62" s="1308"/>
      <c r="C62" s="1308"/>
      <c r="D62" s="1308"/>
      <c r="E62" s="1308"/>
      <c r="F62" s="1308"/>
      <c r="G62" s="1308"/>
      <c r="H62" s="1308"/>
      <c r="I62" s="1308"/>
      <c r="J62" s="1308"/>
      <c r="K62" s="1308"/>
      <c r="L62" s="1308"/>
      <c r="M62" s="1308"/>
      <c r="N62" s="1308"/>
      <c r="O62" s="1308"/>
      <c r="P62" s="1308"/>
      <c r="Q62" s="1308"/>
      <c r="R62" s="1308"/>
      <c r="S62" s="1308"/>
      <c r="T62" s="1308"/>
      <c r="U62" s="1308"/>
      <c r="V62" s="1308"/>
      <c r="W62" s="1308"/>
      <c r="X62" s="1308"/>
      <c r="Y62" s="1308"/>
      <c r="Z62" s="1308"/>
      <c r="AA62" s="1308"/>
      <c r="AB62" s="1308"/>
      <c r="AC62" s="1308"/>
      <c r="AD62" s="1308"/>
      <c r="AE62" s="1308"/>
      <c r="AF62" s="1308"/>
      <c r="AG62" s="1308"/>
      <c r="AH62" s="1308"/>
      <c r="AI62" s="1308"/>
      <c r="AJ62" s="1308"/>
      <c r="AK62" s="1308"/>
      <c r="AL62" s="1308"/>
      <c r="AM62" s="1308"/>
      <c r="AN62" s="1308"/>
      <c r="AO62" s="1308"/>
      <c r="AP62" s="1308"/>
      <c r="AQ62" s="1308"/>
      <c r="AR62" s="1308"/>
      <c r="AS62" s="1308"/>
      <c r="AT62" s="1308"/>
      <c r="AU62" s="1308"/>
      <c r="AV62" s="1308"/>
      <c r="AW62" s="1308"/>
      <c r="AX62" s="1308"/>
      <c r="AY62" s="1308"/>
      <c r="AZ62" s="1308"/>
      <c r="BA62" s="1308"/>
      <c r="BB62" s="1308"/>
      <c r="BC62" s="1308"/>
      <c r="BD62" s="1308"/>
      <c r="BE62" s="1308"/>
      <c r="BF62" s="1308"/>
      <c r="BG62" s="1308"/>
      <c r="BH62" s="1308"/>
      <c r="BI62" s="1308"/>
      <c r="BJ62" s="1308"/>
      <c r="BK62" s="1308"/>
      <c r="BL62" s="1308"/>
      <c r="BM62" s="1308"/>
      <c r="BN62" s="1308"/>
      <c r="BO62" s="1308"/>
      <c r="BP62" s="1308"/>
      <c r="BQ62" s="1308"/>
      <c r="BR62" s="1308"/>
      <c r="BS62" s="1308"/>
      <c r="BT62" s="1308"/>
      <c r="BU62" s="1308"/>
      <c r="BV62" s="1308"/>
      <c r="BW62" s="1308"/>
      <c r="BX62" s="1308"/>
      <c r="BY62" s="1308"/>
      <c r="BZ62" s="1308"/>
      <c r="CA62" s="1308"/>
      <c r="CB62" s="1308"/>
      <c r="CC62" s="1308"/>
      <c r="CD62" s="1308"/>
      <c r="CE62" s="1308"/>
      <c r="CF62" s="1308"/>
      <c r="CG62" s="1308"/>
      <c r="CH62" s="1308"/>
      <c r="CI62" s="1308"/>
      <c r="CJ62" s="1308"/>
      <c r="CK62" s="1308"/>
      <c r="CL62" s="1308"/>
      <c r="CM62" s="1308"/>
      <c r="CN62" s="1308"/>
      <c r="CO62" s="1308"/>
      <c r="CP62" s="1308"/>
      <c r="CQ62" s="1308"/>
      <c r="CR62" s="1308"/>
      <c r="CS62" s="1308"/>
      <c r="CT62" s="1308"/>
      <c r="CU62" s="1308"/>
      <c r="CV62" s="1308"/>
      <c r="CW62" s="1308"/>
      <c r="CX62" s="1308"/>
      <c r="CY62" s="1308"/>
      <c r="CZ62" s="1308"/>
      <c r="DA62" s="1308"/>
      <c r="DB62" s="1308"/>
      <c r="DC62" s="1308"/>
      <c r="DD62" s="1308"/>
      <c r="DE62" s="1266"/>
    </row>
    <row r="63" spans="1:109" ht="17.25" x14ac:dyDescent="0.15">
      <c r="B63" s="1307" t="s">
        <v>619</v>
      </c>
    </row>
    <row r="64" spans="1:109" ht="13.5" x14ac:dyDescent="0.15">
      <c r="B64" s="1267"/>
      <c r="G64" s="1304"/>
      <c r="I64" s="1306"/>
      <c r="J64" s="1306"/>
      <c r="K64" s="1306"/>
      <c r="L64" s="1306"/>
      <c r="M64" s="1306"/>
      <c r="N64" s="1305"/>
      <c r="AM64" s="1304"/>
      <c r="AN64" s="1304" t="s">
        <v>618</v>
      </c>
      <c r="AP64" s="1303"/>
      <c r="AQ64" s="1303"/>
      <c r="AR64" s="1303"/>
      <c r="AY64" s="1304"/>
      <c r="BA64" s="1303"/>
      <c r="BB64" s="1303"/>
      <c r="BC64" s="1303"/>
      <c r="BK64" s="1304"/>
      <c r="BM64" s="1303"/>
      <c r="BN64" s="1303"/>
      <c r="BO64" s="1303"/>
      <c r="BW64" s="1304"/>
      <c r="BY64" s="1303"/>
      <c r="BZ64" s="1303"/>
      <c r="CA64" s="1303"/>
      <c r="CI64" s="1304"/>
      <c r="CK64" s="1303"/>
      <c r="CL64" s="1303"/>
      <c r="CM64" s="1303"/>
      <c r="CU64" s="1304"/>
      <c r="CW64" s="1303"/>
      <c r="CX64" s="1303"/>
      <c r="CY64" s="1303"/>
    </row>
    <row r="65" spans="2:107" ht="13.5" x14ac:dyDescent="0.15">
      <c r="B65" s="1267"/>
      <c r="AN65" s="1302" t="s">
        <v>617</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0"/>
    </row>
    <row r="66" spans="2:107" ht="13.5" x14ac:dyDescent="0.15">
      <c r="B66" s="1267"/>
      <c r="AN66" s="1299"/>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7"/>
    </row>
    <row r="67" spans="2:107" ht="13.5" x14ac:dyDescent="0.15">
      <c r="B67" s="1267"/>
      <c r="AN67" s="1299"/>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7"/>
    </row>
    <row r="68" spans="2:107" ht="13.5" x14ac:dyDescent="0.15">
      <c r="B68" s="1267"/>
      <c r="AN68" s="1299"/>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7"/>
    </row>
    <row r="69" spans="2:107" ht="13.5" x14ac:dyDescent="0.15">
      <c r="B69" s="1267"/>
      <c r="AN69" s="1296"/>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4"/>
    </row>
    <row r="70" spans="2:107" ht="13.5" x14ac:dyDescent="0.15">
      <c r="B70" s="1267"/>
      <c r="H70" s="1293"/>
      <c r="I70" s="1293"/>
      <c r="J70" s="1291"/>
      <c r="K70" s="1291"/>
      <c r="L70" s="1290"/>
      <c r="M70" s="1291"/>
      <c r="N70" s="1290"/>
      <c r="AN70" s="1281"/>
      <c r="AO70" s="1281"/>
      <c r="AP70" s="1281"/>
      <c r="AZ70" s="1281"/>
      <c r="BA70" s="1281"/>
      <c r="BB70" s="1281"/>
      <c r="BL70" s="1281"/>
      <c r="BM70" s="1281"/>
      <c r="BN70" s="1281"/>
      <c r="BX70" s="1281"/>
      <c r="BY70" s="1281"/>
      <c r="BZ70" s="1281"/>
      <c r="CJ70" s="1281"/>
      <c r="CK70" s="1281"/>
      <c r="CL70" s="1281"/>
      <c r="CV70" s="1281"/>
      <c r="CW70" s="1281"/>
      <c r="CX70" s="1281"/>
    </row>
    <row r="71" spans="2:107" ht="13.5" x14ac:dyDescent="0.15">
      <c r="B71" s="1267"/>
      <c r="G71" s="1289"/>
      <c r="I71" s="1292"/>
      <c r="J71" s="1291"/>
      <c r="K71" s="1291"/>
      <c r="L71" s="1290"/>
      <c r="M71" s="1291"/>
      <c r="N71" s="1290"/>
      <c r="AM71" s="1289"/>
      <c r="AN71" s="1266" t="s">
        <v>616</v>
      </c>
    </row>
    <row r="72" spans="2:107" ht="13.5" x14ac:dyDescent="0.15">
      <c r="B72" s="1267"/>
      <c r="G72" s="1279"/>
      <c r="H72" s="1279"/>
      <c r="I72" s="1279"/>
      <c r="J72" s="1279"/>
      <c r="K72" s="1288"/>
      <c r="L72" s="1288"/>
      <c r="M72" s="1287"/>
      <c r="N72" s="1287"/>
      <c r="AN72" s="1286"/>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4"/>
      <c r="BP72" s="1276" t="s">
        <v>569</v>
      </c>
      <c r="BQ72" s="1276"/>
      <c r="BR72" s="1276"/>
      <c r="BS72" s="1276"/>
      <c r="BT72" s="1276"/>
      <c r="BU72" s="1276"/>
      <c r="BV72" s="1276"/>
      <c r="BW72" s="1276"/>
      <c r="BX72" s="1276" t="s">
        <v>570</v>
      </c>
      <c r="BY72" s="1276"/>
      <c r="BZ72" s="1276"/>
      <c r="CA72" s="1276"/>
      <c r="CB72" s="1276"/>
      <c r="CC72" s="1276"/>
      <c r="CD72" s="1276"/>
      <c r="CE72" s="1276"/>
      <c r="CF72" s="1276" t="s">
        <v>571</v>
      </c>
      <c r="CG72" s="1276"/>
      <c r="CH72" s="1276"/>
      <c r="CI72" s="1276"/>
      <c r="CJ72" s="1276"/>
      <c r="CK72" s="1276"/>
      <c r="CL72" s="1276"/>
      <c r="CM72" s="1276"/>
      <c r="CN72" s="1276" t="s">
        <v>572</v>
      </c>
      <c r="CO72" s="1276"/>
      <c r="CP72" s="1276"/>
      <c r="CQ72" s="1276"/>
      <c r="CR72" s="1276"/>
      <c r="CS72" s="1276"/>
      <c r="CT72" s="1276"/>
      <c r="CU72" s="1276"/>
      <c r="CV72" s="1276" t="s">
        <v>573</v>
      </c>
      <c r="CW72" s="1276"/>
      <c r="CX72" s="1276"/>
      <c r="CY72" s="1276"/>
      <c r="CZ72" s="1276"/>
      <c r="DA72" s="1276"/>
      <c r="DB72" s="1276"/>
      <c r="DC72" s="1276"/>
    </row>
    <row r="73" spans="2:107" ht="13.5" x14ac:dyDescent="0.15">
      <c r="B73" s="1267"/>
      <c r="G73" s="1283"/>
      <c r="H73" s="1283"/>
      <c r="I73" s="1283"/>
      <c r="J73" s="1283"/>
      <c r="K73" s="1280"/>
      <c r="L73" s="1280"/>
      <c r="M73" s="1280"/>
      <c r="N73" s="1280"/>
      <c r="AM73" s="1281"/>
      <c r="AN73" s="1275" t="s">
        <v>615</v>
      </c>
      <c r="AO73" s="1275"/>
      <c r="AP73" s="1275"/>
      <c r="AQ73" s="1275"/>
      <c r="AR73" s="1275"/>
      <c r="AS73" s="1275"/>
      <c r="AT73" s="1275"/>
      <c r="AU73" s="1275"/>
      <c r="AV73" s="1275"/>
      <c r="AW73" s="1275"/>
      <c r="AX73" s="1275"/>
      <c r="AY73" s="1275"/>
      <c r="AZ73" s="1275"/>
      <c r="BA73" s="1275"/>
      <c r="BB73" s="1275" t="s">
        <v>613</v>
      </c>
      <c r="BC73" s="1275"/>
      <c r="BD73" s="1275"/>
      <c r="BE73" s="1275"/>
      <c r="BF73" s="1275"/>
      <c r="BG73" s="1275"/>
      <c r="BH73" s="1275"/>
      <c r="BI73" s="1275"/>
      <c r="BJ73" s="1275"/>
      <c r="BK73" s="1275"/>
      <c r="BL73" s="1275"/>
      <c r="BM73" s="1275"/>
      <c r="BN73" s="1275"/>
      <c r="BO73" s="1275"/>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ht="13.5" x14ac:dyDescent="0.15">
      <c r="B74" s="1267"/>
      <c r="G74" s="1283"/>
      <c r="H74" s="1283"/>
      <c r="I74" s="1283"/>
      <c r="J74" s="1283"/>
      <c r="K74" s="1280"/>
      <c r="L74" s="1280"/>
      <c r="M74" s="1280"/>
      <c r="N74" s="1280"/>
      <c r="AM74" s="1281"/>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5" x14ac:dyDescent="0.15">
      <c r="B75" s="1267"/>
      <c r="G75" s="1283"/>
      <c r="H75" s="1283"/>
      <c r="I75" s="1279"/>
      <c r="J75" s="1279"/>
      <c r="K75" s="1282"/>
      <c r="L75" s="1282"/>
      <c r="M75" s="1282"/>
      <c r="N75" s="1282"/>
      <c r="AM75" s="1281"/>
      <c r="AN75" s="1275"/>
      <c r="AO75" s="1275"/>
      <c r="AP75" s="1275"/>
      <c r="AQ75" s="1275"/>
      <c r="AR75" s="1275"/>
      <c r="AS75" s="1275"/>
      <c r="AT75" s="1275"/>
      <c r="AU75" s="1275"/>
      <c r="AV75" s="1275"/>
      <c r="AW75" s="1275"/>
      <c r="AX75" s="1275"/>
      <c r="AY75" s="1275"/>
      <c r="AZ75" s="1275"/>
      <c r="BA75" s="1275"/>
      <c r="BB75" s="1275" t="s">
        <v>612</v>
      </c>
      <c r="BC75" s="1275"/>
      <c r="BD75" s="1275"/>
      <c r="BE75" s="1275"/>
      <c r="BF75" s="1275"/>
      <c r="BG75" s="1275"/>
      <c r="BH75" s="1275"/>
      <c r="BI75" s="1275"/>
      <c r="BJ75" s="1275"/>
      <c r="BK75" s="1275"/>
      <c r="BL75" s="1275"/>
      <c r="BM75" s="1275"/>
      <c r="BN75" s="1275"/>
      <c r="BO75" s="1275"/>
      <c r="BP75" s="1274">
        <v>9.1999999999999993</v>
      </c>
      <c r="BQ75" s="1274"/>
      <c r="BR75" s="1274"/>
      <c r="BS75" s="1274"/>
      <c r="BT75" s="1274"/>
      <c r="BU75" s="1274"/>
      <c r="BV75" s="1274"/>
      <c r="BW75" s="1274"/>
      <c r="BX75" s="1274">
        <v>7.3</v>
      </c>
      <c r="BY75" s="1274"/>
      <c r="BZ75" s="1274"/>
      <c r="CA75" s="1274"/>
      <c r="CB75" s="1274"/>
      <c r="CC75" s="1274"/>
      <c r="CD75" s="1274"/>
      <c r="CE75" s="1274"/>
      <c r="CF75" s="1274">
        <v>4.4000000000000004</v>
      </c>
      <c r="CG75" s="1274"/>
      <c r="CH75" s="1274"/>
      <c r="CI75" s="1274"/>
      <c r="CJ75" s="1274"/>
      <c r="CK75" s="1274"/>
      <c r="CL75" s="1274"/>
      <c r="CM75" s="1274"/>
      <c r="CN75" s="1274">
        <v>0.8</v>
      </c>
      <c r="CO75" s="1274"/>
      <c r="CP75" s="1274"/>
      <c r="CQ75" s="1274"/>
      <c r="CR75" s="1274"/>
      <c r="CS75" s="1274"/>
      <c r="CT75" s="1274"/>
      <c r="CU75" s="1274"/>
      <c r="CV75" s="1274">
        <v>-2</v>
      </c>
      <c r="CW75" s="1274"/>
      <c r="CX75" s="1274"/>
      <c r="CY75" s="1274"/>
      <c r="CZ75" s="1274"/>
      <c r="DA75" s="1274"/>
      <c r="DB75" s="1274"/>
      <c r="DC75" s="1274"/>
    </row>
    <row r="76" spans="2:107" ht="13.5" x14ac:dyDescent="0.15">
      <c r="B76" s="1267"/>
      <c r="G76" s="1283"/>
      <c r="H76" s="1283"/>
      <c r="I76" s="1279"/>
      <c r="J76" s="1279"/>
      <c r="K76" s="1282"/>
      <c r="L76" s="1282"/>
      <c r="M76" s="1282"/>
      <c r="N76" s="1282"/>
      <c r="AM76" s="1281"/>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5" x14ac:dyDescent="0.15">
      <c r="B77" s="1267"/>
      <c r="G77" s="1279"/>
      <c r="H77" s="1279"/>
      <c r="I77" s="1279"/>
      <c r="J77" s="1279"/>
      <c r="K77" s="1280"/>
      <c r="L77" s="1280"/>
      <c r="M77" s="1280"/>
      <c r="N77" s="1280"/>
      <c r="AN77" s="1276" t="s">
        <v>614</v>
      </c>
      <c r="AO77" s="1276"/>
      <c r="AP77" s="1276"/>
      <c r="AQ77" s="1276"/>
      <c r="AR77" s="1276"/>
      <c r="AS77" s="1276"/>
      <c r="AT77" s="1276"/>
      <c r="AU77" s="1276"/>
      <c r="AV77" s="1276"/>
      <c r="AW77" s="1276"/>
      <c r="AX77" s="1276"/>
      <c r="AY77" s="1276"/>
      <c r="AZ77" s="1276"/>
      <c r="BA77" s="1276"/>
      <c r="BB77" s="1275" t="s">
        <v>613</v>
      </c>
      <c r="BC77" s="1275"/>
      <c r="BD77" s="1275"/>
      <c r="BE77" s="1275"/>
      <c r="BF77" s="1275"/>
      <c r="BG77" s="1275"/>
      <c r="BH77" s="1275"/>
      <c r="BI77" s="1275"/>
      <c r="BJ77" s="1275"/>
      <c r="BK77" s="1275"/>
      <c r="BL77" s="1275"/>
      <c r="BM77" s="1275"/>
      <c r="BN77" s="1275"/>
      <c r="BO77" s="1275"/>
      <c r="BP77" s="1274">
        <v>32.799999999999997</v>
      </c>
      <c r="BQ77" s="1274"/>
      <c r="BR77" s="1274"/>
      <c r="BS77" s="1274"/>
      <c r="BT77" s="1274"/>
      <c r="BU77" s="1274"/>
      <c r="BV77" s="1274"/>
      <c r="BW77" s="1274"/>
      <c r="BX77" s="1274">
        <v>54.6</v>
      </c>
      <c r="BY77" s="1274"/>
      <c r="BZ77" s="1274"/>
      <c r="CA77" s="1274"/>
      <c r="CB77" s="1274"/>
      <c r="CC77" s="1274"/>
      <c r="CD77" s="1274"/>
      <c r="CE77" s="1274"/>
      <c r="CF77" s="1274">
        <v>53.2</v>
      </c>
      <c r="CG77" s="1274"/>
      <c r="CH77" s="1274"/>
      <c r="CI77" s="1274"/>
      <c r="CJ77" s="1274"/>
      <c r="CK77" s="1274"/>
      <c r="CL77" s="1274"/>
      <c r="CM77" s="1274"/>
      <c r="CN77" s="1274">
        <v>47.9</v>
      </c>
      <c r="CO77" s="1274"/>
      <c r="CP77" s="1274"/>
      <c r="CQ77" s="1274"/>
      <c r="CR77" s="1274"/>
      <c r="CS77" s="1274"/>
      <c r="CT77" s="1274"/>
      <c r="CU77" s="1274"/>
      <c r="CV77" s="1274">
        <v>49</v>
      </c>
      <c r="CW77" s="1274"/>
      <c r="CX77" s="1274"/>
      <c r="CY77" s="1274"/>
      <c r="CZ77" s="1274"/>
      <c r="DA77" s="1274"/>
      <c r="DB77" s="1274"/>
      <c r="DC77" s="1274"/>
    </row>
    <row r="78" spans="2:107" ht="13.5" x14ac:dyDescent="0.15">
      <c r="B78" s="1267"/>
      <c r="G78" s="1279"/>
      <c r="H78" s="1279"/>
      <c r="I78" s="1279"/>
      <c r="J78" s="1279"/>
      <c r="K78" s="1280"/>
      <c r="L78" s="1280"/>
      <c r="M78" s="1280"/>
      <c r="N78" s="1280"/>
      <c r="AN78" s="1276"/>
      <c r="AO78" s="1276"/>
      <c r="AP78" s="1276"/>
      <c r="AQ78" s="1276"/>
      <c r="AR78" s="1276"/>
      <c r="AS78" s="1276"/>
      <c r="AT78" s="1276"/>
      <c r="AU78" s="1276"/>
      <c r="AV78" s="1276"/>
      <c r="AW78" s="1276"/>
      <c r="AX78" s="1276"/>
      <c r="AY78" s="1276"/>
      <c r="AZ78" s="1276"/>
      <c r="BA78" s="1276"/>
      <c r="BB78" s="1275"/>
      <c r="BC78" s="1275"/>
      <c r="BD78" s="1275"/>
      <c r="BE78" s="1275"/>
      <c r="BF78" s="1275"/>
      <c r="BG78" s="1275"/>
      <c r="BH78" s="1275"/>
      <c r="BI78" s="1275"/>
      <c r="BJ78" s="1275"/>
      <c r="BK78" s="1275"/>
      <c r="BL78" s="1275"/>
      <c r="BM78" s="1275"/>
      <c r="BN78" s="1275"/>
      <c r="BO78" s="1275"/>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5" x14ac:dyDescent="0.15">
      <c r="B79" s="1267"/>
      <c r="G79" s="1279"/>
      <c r="H79" s="1279"/>
      <c r="I79" s="1278"/>
      <c r="J79" s="1278"/>
      <c r="K79" s="1277"/>
      <c r="L79" s="1277"/>
      <c r="M79" s="1277"/>
      <c r="N79" s="1277"/>
      <c r="AN79" s="1276"/>
      <c r="AO79" s="1276"/>
      <c r="AP79" s="1276"/>
      <c r="AQ79" s="1276"/>
      <c r="AR79" s="1276"/>
      <c r="AS79" s="1276"/>
      <c r="AT79" s="1276"/>
      <c r="AU79" s="1276"/>
      <c r="AV79" s="1276"/>
      <c r="AW79" s="1276"/>
      <c r="AX79" s="1276"/>
      <c r="AY79" s="1276"/>
      <c r="AZ79" s="1276"/>
      <c r="BA79" s="1276"/>
      <c r="BB79" s="1275" t="s">
        <v>612</v>
      </c>
      <c r="BC79" s="1275"/>
      <c r="BD79" s="1275"/>
      <c r="BE79" s="1275"/>
      <c r="BF79" s="1275"/>
      <c r="BG79" s="1275"/>
      <c r="BH79" s="1275"/>
      <c r="BI79" s="1275"/>
      <c r="BJ79" s="1275"/>
      <c r="BK79" s="1275"/>
      <c r="BL79" s="1275"/>
      <c r="BM79" s="1275"/>
      <c r="BN79" s="1275"/>
      <c r="BO79" s="1275"/>
      <c r="BP79" s="1274">
        <v>9.5</v>
      </c>
      <c r="BQ79" s="1274"/>
      <c r="BR79" s="1274"/>
      <c r="BS79" s="1274"/>
      <c r="BT79" s="1274"/>
      <c r="BU79" s="1274"/>
      <c r="BV79" s="1274"/>
      <c r="BW79" s="1274"/>
      <c r="BX79" s="1274">
        <v>10</v>
      </c>
      <c r="BY79" s="1274"/>
      <c r="BZ79" s="1274"/>
      <c r="CA79" s="1274"/>
      <c r="CB79" s="1274"/>
      <c r="CC79" s="1274"/>
      <c r="CD79" s="1274"/>
      <c r="CE79" s="1274"/>
      <c r="CF79" s="1274">
        <v>9.8000000000000007</v>
      </c>
      <c r="CG79" s="1274"/>
      <c r="CH79" s="1274"/>
      <c r="CI79" s="1274"/>
      <c r="CJ79" s="1274"/>
      <c r="CK79" s="1274"/>
      <c r="CL79" s="1274"/>
      <c r="CM79" s="1274"/>
      <c r="CN79" s="1274">
        <v>9.6</v>
      </c>
      <c r="CO79" s="1274"/>
      <c r="CP79" s="1274"/>
      <c r="CQ79" s="1274"/>
      <c r="CR79" s="1274"/>
      <c r="CS79" s="1274"/>
      <c r="CT79" s="1274"/>
      <c r="CU79" s="1274"/>
      <c r="CV79" s="1274">
        <v>9.5</v>
      </c>
      <c r="CW79" s="1274"/>
      <c r="CX79" s="1274"/>
      <c r="CY79" s="1274"/>
      <c r="CZ79" s="1274"/>
      <c r="DA79" s="1274"/>
      <c r="DB79" s="1274"/>
      <c r="DC79" s="1274"/>
    </row>
    <row r="80" spans="2:107" ht="13.5" x14ac:dyDescent="0.15">
      <c r="B80" s="1267"/>
      <c r="G80" s="1279"/>
      <c r="H80" s="1279"/>
      <c r="I80" s="1278"/>
      <c r="J80" s="1278"/>
      <c r="K80" s="1277"/>
      <c r="L80" s="1277"/>
      <c r="M80" s="1277"/>
      <c r="N80" s="1277"/>
      <c r="AN80" s="1276"/>
      <c r="AO80" s="1276"/>
      <c r="AP80" s="1276"/>
      <c r="AQ80" s="1276"/>
      <c r="AR80" s="1276"/>
      <c r="AS80" s="1276"/>
      <c r="AT80" s="1276"/>
      <c r="AU80" s="1276"/>
      <c r="AV80" s="1276"/>
      <c r="AW80" s="1276"/>
      <c r="AX80" s="1276"/>
      <c r="AY80" s="1276"/>
      <c r="AZ80" s="1276"/>
      <c r="BA80" s="1276"/>
      <c r="BB80" s="1275"/>
      <c r="BC80" s="1275"/>
      <c r="BD80" s="1275"/>
      <c r="BE80" s="1275"/>
      <c r="BF80" s="1275"/>
      <c r="BG80" s="1275"/>
      <c r="BH80" s="1275"/>
      <c r="BI80" s="1275"/>
      <c r="BJ80" s="1275"/>
      <c r="BK80" s="1275"/>
      <c r="BL80" s="1275"/>
      <c r="BM80" s="1275"/>
      <c r="BN80" s="1275"/>
      <c r="BO80" s="1275"/>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5" x14ac:dyDescent="0.15">
      <c r="B81" s="1267"/>
    </row>
    <row r="82" spans="2:109" ht="17.25" x14ac:dyDescent="0.15">
      <c r="B82" s="1267"/>
      <c r="K82" s="1273"/>
      <c r="L82" s="1273"/>
      <c r="M82" s="1273"/>
      <c r="N82" s="1273"/>
      <c r="AQ82" s="1273"/>
      <c r="AR82" s="1273"/>
      <c r="AS82" s="1273"/>
      <c r="AT82" s="1273"/>
      <c r="BC82" s="1273"/>
      <c r="BD82" s="1273"/>
      <c r="BE82" s="1273"/>
      <c r="BF82" s="1273"/>
      <c r="BO82" s="1273"/>
      <c r="BP82" s="1273"/>
      <c r="BQ82" s="1273"/>
      <c r="BR82" s="1273"/>
      <c r="CA82" s="1273"/>
      <c r="CB82" s="1273"/>
      <c r="CC82" s="1273"/>
      <c r="CD82" s="1273"/>
      <c r="CM82" s="1273"/>
      <c r="CN82" s="1273"/>
      <c r="CO82" s="1273"/>
      <c r="CP82" s="1273"/>
      <c r="CY82" s="1273"/>
      <c r="CZ82" s="1273"/>
      <c r="DA82" s="1273"/>
      <c r="DB82" s="1273"/>
      <c r="DC82" s="1273"/>
    </row>
    <row r="83" spans="2:109" ht="13.5" x14ac:dyDescent="0.15">
      <c r="B83" s="1272"/>
      <c r="C83" s="1271"/>
      <c r="D83" s="1271"/>
      <c r="E83" s="1271"/>
      <c r="F83" s="1271"/>
      <c r="G83" s="1271"/>
      <c r="H83" s="1271"/>
      <c r="I83" s="1271"/>
      <c r="J83" s="1271"/>
      <c r="K83" s="1271"/>
      <c r="L83" s="1271"/>
      <c r="M83" s="1271"/>
      <c r="N83" s="1271"/>
      <c r="O83" s="1271"/>
      <c r="P83" s="1271"/>
      <c r="Q83" s="1271"/>
      <c r="R83" s="1271"/>
      <c r="S83" s="1271"/>
      <c r="T83" s="1271"/>
      <c r="U83" s="1271"/>
      <c r="V83" s="1271"/>
      <c r="W83" s="1271"/>
      <c r="X83" s="1271"/>
      <c r="Y83" s="1271"/>
      <c r="Z83" s="1271"/>
      <c r="AA83" s="1271"/>
      <c r="AB83" s="1271"/>
      <c r="AC83" s="1271"/>
      <c r="AD83" s="1271"/>
      <c r="AE83" s="1271"/>
      <c r="AF83" s="1271"/>
      <c r="AG83" s="1271"/>
      <c r="AH83" s="1271"/>
      <c r="AI83" s="1271"/>
      <c r="AJ83" s="1271"/>
      <c r="AK83" s="1271"/>
      <c r="AL83" s="1271"/>
      <c r="AM83" s="1271"/>
      <c r="AN83" s="1271"/>
      <c r="AO83" s="1271"/>
      <c r="AP83" s="1271"/>
      <c r="AQ83" s="1271"/>
      <c r="AR83" s="1271"/>
      <c r="AS83" s="1271"/>
      <c r="AT83" s="1271"/>
      <c r="AU83" s="1271"/>
      <c r="AV83" s="1271"/>
      <c r="AW83" s="1271"/>
      <c r="AX83" s="1271"/>
      <c r="AY83" s="1271"/>
      <c r="AZ83" s="1271"/>
      <c r="BA83" s="1271"/>
      <c r="BB83" s="1271"/>
      <c r="BC83" s="1271"/>
      <c r="BD83" s="1271"/>
      <c r="BE83" s="1271"/>
      <c r="BF83" s="1271"/>
      <c r="BG83" s="1271"/>
      <c r="BH83" s="1271"/>
      <c r="BI83" s="1271"/>
      <c r="BJ83" s="1271"/>
      <c r="BK83" s="1271"/>
      <c r="BL83" s="1271"/>
      <c r="BM83" s="1271"/>
      <c r="BN83" s="1271"/>
      <c r="BO83" s="1271"/>
      <c r="BP83" s="1271"/>
      <c r="BQ83" s="1271"/>
      <c r="BR83" s="1271"/>
      <c r="BS83" s="1271"/>
      <c r="BT83" s="1271"/>
      <c r="BU83" s="1271"/>
      <c r="BV83" s="1271"/>
      <c r="BW83" s="1271"/>
      <c r="BX83" s="1271"/>
      <c r="BY83" s="1271"/>
      <c r="BZ83" s="1271"/>
      <c r="CA83" s="1271"/>
      <c r="CB83" s="1271"/>
      <c r="CC83" s="1271"/>
      <c r="CD83" s="1271"/>
      <c r="CE83" s="1271"/>
      <c r="CF83" s="1271"/>
      <c r="CG83" s="1271"/>
      <c r="CH83" s="1271"/>
      <c r="CI83" s="1271"/>
      <c r="CJ83" s="1271"/>
      <c r="CK83" s="1271"/>
      <c r="CL83" s="1271"/>
      <c r="CM83" s="1271"/>
      <c r="CN83" s="1271"/>
      <c r="CO83" s="1271"/>
      <c r="CP83" s="1271"/>
      <c r="CQ83" s="1271"/>
      <c r="CR83" s="1271"/>
      <c r="CS83" s="1271"/>
      <c r="CT83" s="1271"/>
      <c r="CU83" s="1271"/>
      <c r="CV83" s="1271"/>
      <c r="CW83" s="1271"/>
      <c r="CX83" s="1271"/>
      <c r="CY83" s="1271"/>
      <c r="CZ83" s="1271"/>
      <c r="DA83" s="1271"/>
      <c r="DB83" s="1271"/>
      <c r="DC83" s="1271"/>
      <c r="DD83" s="1270"/>
    </row>
    <row r="84" spans="2:109" ht="13.5" x14ac:dyDescent="0.15">
      <c r="DD84" s="1266"/>
      <c r="DE84" s="1266"/>
    </row>
    <row r="85" spans="2:109" ht="13.5" x14ac:dyDescent="0.15">
      <c r="DD85" s="1266"/>
      <c r="DE85" s="1266"/>
    </row>
    <row r="86" spans="2:109" ht="13.5" hidden="1" x14ac:dyDescent="0.15">
      <c r="DD86" s="1266"/>
      <c r="DE86" s="1266"/>
    </row>
    <row r="87" spans="2:109" ht="13.5" hidden="1" x14ac:dyDescent="0.15">
      <c r="K87" s="1269"/>
      <c r="AQ87" s="1269"/>
      <c r="BC87" s="1269"/>
      <c r="BO87" s="1269"/>
      <c r="CA87" s="1269"/>
      <c r="CM87" s="1269"/>
      <c r="CY87" s="1269"/>
      <c r="DD87" s="1266"/>
      <c r="DE87" s="1266"/>
    </row>
    <row r="88" spans="2:109" ht="13.5" hidden="1" x14ac:dyDescent="0.15">
      <c r="DD88" s="1266"/>
      <c r="DE88" s="1266"/>
    </row>
    <row r="89" spans="2:109" ht="13.5" hidden="1" x14ac:dyDescent="0.15">
      <c r="DD89" s="1266"/>
      <c r="DE89" s="1266"/>
    </row>
    <row r="90" spans="2:109" ht="13.5" hidden="1" x14ac:dyDescent="0.15">
      <c r="DD90" s="1266"/>
      <c r="DE90" s="1266"/>
    </row>
    <row r="91" spans="2:109" ht="13.5" hidden="1" x14ac:dyDescent="0.15">
      <c r="DD91" s="1266"/>
      <c r="DE91" s="1266"/>
    </row>
    <row r="92" spans="2:109" ht="13.5" hidden="1" customHeight="1" x14ac:dyDescent="0.15">
      <c r="DD92" s="1266"/>
      <c r="DE92" s="1266"/>
    </row>
    <row r="93" spans="2:109" ht="13.5" hidden="1" customHeight="1" x14ac:dyDescent="0.15">
      <c r="DD93" s="1266"/>
      <c r="DE93" s="1266"/>
    </row>
    <row r="94" spans="2:109" ht="13.5" hidden="1" customHeight="1" x14ac:dyDescent="0.15">
      <c r="DD94" s="1266"/>
      <c r="DE94" s="1266"/>
    </row>
    <row r="95" spans="2:109" ht="13.5" hidden="1" customHeight="1" x14ac:dyDescent="0.15">
      <c r="DD95" s="1266"/>
      <c r="DE95" s="1266"/>
    </row>
    <row r="96" spans="2:109" ht="13.5" hidden="1" customHeight="1" x14ac:dyDescent="0.15">
      <c r="DD96" s="1266"/>
      <c r="DE96" s="1266"/>
    </row>
    <row r="97" s="1266" customFormat="1" ht="13.5" hidden="1" customHeight="1" x14ac:dyDescent="0.15"/>
    <row r="98" s="1266" customFormat="1" ht="13.5" hidden="1" customHeight="1" x14ac:dyDescent="0.15"/>
    <row r="99" s="1266" customFormat="1" ht="13.5" hidden="1" customHeight="1" x14ac:dyDescent="0.15"/>
    <row r="100" s="1266" customFormat="1" ht="13.5" hidden="1" customHeight="1" x14ac:dyDescent="0.15"/>
    <row r="101" s="1266" customFormat="1" ht="13.5" hidden="1" customHeight="1" x14ac:dyDescent="0.15"/>
    <row r="102" s="1266" customFormat="1" ht="13.5" hidden="1" customHeight="1" x14ac:dyDescent="0.15"/>
    <row r="103" s="1266" customFormat="1" ht="13.5" hidden="1" customHeight="1" x14ac:dyDescent="0.15"/>
    <row r="104" s="1266" customFormat="1" ht="13.5" hidden="1" customHeight="1" x14ac:dyDescent="0.15"/>
    <row r="105" s="1266" customFormat="1" ht="13.5" hidden="1" customHeight="1" x14ac:dyDescent="0.15"/>
    <row r="106" s="1266" customFormat="1" ht="13.5" hidden="1" customHeight="1" x14ac:dyDescent="0.15"/>
    <row r="107" s="1266" customFormat="1" ht="13.5" hidden="1" customHeight="1" x14ac:dyDescent="0.15"/>
    <row r="108" s="1266" customFormat="1" ht="13.5" hidden="1" customHeight="1" x14ac:dyDescent="0.15"/>
    <row r="109" s="1266" customFormat="1" ht="13.5" hidden="1" customHeight="1" x14ac:dyDescent="0.15"/>
    <row r="110" s="1266" customFormat="1" ht="13.5" hidden="1" customHeight="1" x14ac:dyDescent="0.15"/>
    <row r="111" s="1266" customFormat="1" ht="13.5" hidden="1" customHeight="1" x14ac:dyDescent="0.15"/>
    <row r="112" s="1266" customFormat="1" ht="13.5" hidden="1" customHeight="1" x14ac:dyDescent="0.15"/>
    <row r="113" s="1266" customFormat="1" ht="13.5" hidden="1" customHeight="1" x14ac:dyDescent="0.15"/>
    <row r="114" s="1266" customFormat="1" ht="13.5" hidden="1" customHeight="1" x14ac:dyDescent="0.15"/>
    <row r="115" s="1266" customFormat="1" ht="13.5" hidden="1" customHeight="1" x14ac:dyDescent="0.15"/>
    <row r="116" s="1266" customFormat="1" ht="13.5" hidden="1" customHeight="1" x14ac:dyDescent="0.15"/>
    <row r="117" s="1266" customFormat="1" ht="13.5" hidden="1" customHeight="1" x14ac:dyDescent="0.15"/>
    <row r="118" s="1266" customFormat="1" ht="13.5" hidden="1" customHeight="1" x14ac:dyDescent="0.15"/>
    <row r="119" s="1266" customFormat="1" ht="13.5" hidden="1" customHeight="1" x14ac:dyDescent="0.15"/>
    <row r="120" s="1266" customFormat="1" ht="13.5" hidden="1" customHeight="1" x14ac:dyDescent="0.15"/>
    <row r="121" s="1266" customFormat="1" ht="13.5" hidden="1" customHeight="1" x14ac:dyDescent="0.15"/>
    <row r="122" s="1266" customFormat="1" ht="13.5" hidden="1" customHeight="1" x14ac:dyDescent="0.15"/>
    <row r="123" s="1266" customFormat="1" ht="13.5" hidden="1" customHeight="1" x14ac:dyDescent="0.15"/>
    <row r="124" s="1266" customFormat="1" ht="13.5" hidden="1" customHeight="1" x14ac:dyDescent="0.15"/>
    <row r="125" s="1266" customFormat="1" ht="13.5" hidden="1" customHeight="1" x14ac:dyDescent="0.15"/>
    <row r="126" s="1266" customFormat="1" ht="13.5" hidden="1" customHeight="1" x14ac:dyDescent="0.15"/>
    <row r="127" s="1266" customFormat="1" ht="13.5" hidden="1" customHeight="1" x14ac:dyDescent="0.15"/>
    <row r="128" s="1266" customFormat="1" ht="13.5" hidden="1" customHeight="1" x14ac:dyDescent="0.15"/>
    <row r="129" s="1266" customFormat="1" ht="13.5" hidden="1" customHeight="1" x14ac:dyDescent="0.15"/>
    <row r="130" s="1266" customFormat="1" ht="13.5" hidden="1" customHeight="1" x14ac:dyDescent="0.15"/>
    <row r="131" s="1266" customFormat="1" ht="13.5" hidden="1" customHeight="1" x14ac:dyDescent="0.15"/>
    <row r="132" s="1266" customFormat="1" ht="13.5" hidden="1" customHeight="1" x14ac:dyDescent="0.15"/>
    <row r="133" s="1266" customFormat="1" ht="13.5" hidden="1" customHeight="1" x14ac:dyDescent="0.15"/>
    <row r="134" s="1266" customFormat="1" ht="13.5" hidden="1" customHeight="1" x14ac:dyDescent="0.15"/>
    <row r="135" s="1266" customFormat="1" ht="13.5" hidden="1" customHeight="1" x14ac:dyDescent="0.15"/>
    <row r="136" s="1266" customFormat="1" ht="13.5" hidden="1" customHeight="1" x14ac:dyDescent="0.15"/>
    <row r="137" s="1266" customFormat="1" ht="13.5" hidden="1" customHeight="1" x14ac:dyDescent="0.15"/>
    <row r="138" s="1266" customFormat="1" ht="13.5" hidden="1" customHeight="1" x14ac:dyDescent="0.15"/>
    <row r="139" s="1266" customFormat="1" ht="13.5" hidden="1" customHeight="1" x14ac:dyDescent="0.15"/>
    <row r="140" s="1266" customFormat="1" ht="13.5" hidden="1" customHeight="1" x14ac:dyDescent="0.15"/>
    <row r="141" s="1266" customFormat="1" ht="13.5" hidden="1" customHeight="1" x14ac:dyDescent="0.15"/>
    <row r="142" s="1266" customFormat="1" ht="13.5" hidden="1" customHeight="1" x14ac:dyDescent="0.15"/>
    <row r="143" s="1266" customFormat="1" ht="13.5" hidden="1" customHeight="1" x14ac:dyDescent="0.15"/>
    <row r="144" s="1266" customFormat="1" ht="13.5" hidden="1" customHeight="1" x14ac:dyDescent="0.15"/>
    <row r="145" s="1266" customFormat="1" ht="13.5" hidden="1" customHeight="1" x14ac:dyDescent="0.15"/>
    <row r="146" s="1266" customFormat="1" ht="13.5" hidden="1" customHeight="1" x14ac:dyDescent="0.15"/>
    <row r="147" s="1266" customFormat="1" ht="13.5" hidden="1" customHeight="1" x14ac:dyDescent="0.15"/>
    <row r="148" s="1266" customFormat="1" ht="13.5" hidden="1" customHeight="1" x14ac:dyDescent="0.15"/>
    <row r="149" s="1266" customFormat="1" ht="13.5" hidden="1" customHeight="1" x14ac:dyDescent="0.15"/>
    <row r="150" s="1266" customFormat="1" ht="13.5" hidden="1" customHeight="1" x14ac:dyDescent="0.15"/>
    <row r="151" s="1266" customFormat="1" ht="13.5" hidden="1" customHeight="1" x14ac:dyDescent="0.15"/>
    <row r="152" s="1266" customFormat="1" ht="13.5" hidden="1" customHeight="1" x14ac:dyDescent="0.15"/>
    <row r="153" s="1266" customFormat="1" ht="13.5" hidden="1" customHeight="1" x14ac:dyDescent="0.15"/>
    <row r="154" s="1266" customFormat="1" ht="13.5" hidden="1" customHeight="1" x14ac:dyDescent="0.15"/>
    <row r="155" s="1266" customFormat="1" ht="13.5" hidden="1" customHeight="1" x14ac:dyDescent="0.15"/>
    <row r="156" s="1266" customFormat="1" ht="13.5" hidden="1" customHeight="1" x14ac:dyDescent="0.15"/>
    <row r="157" s="1266" customFormat="1" ht="13.5" hidden="1" customHeight="1" x14ac:dyDescent="0.15"/>
    <row r="158" s="1266" customFormat="1" ht="13.5" hidden="1" customHeight="1" x14ac:dyDescent="0.15"/>
    <row r="159" s="1266" customFormat="1" ht="13.5" hidden="1" customHeight="1" x14ac:dyDescent="0.15"/>
    <row r="160" s="1266" customFormat="1" ht="13.5" hidden="1" customHeight="1" x14ac:dyDescent="0.15"/>
  </sheetData>
  <sheetProtection algorithmName="SHA-512" hashValue="3IHmGzKiSpDTzBvoiHUTC22VbQgC5aWuPibTKMKQ2/Vjl1NJxwIGHipRPiWiEJIhBFBg/vewc8DZoGp5v3yirA==" saltValue="dPmxeeZMsca01mc/K6eHp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6A2BB-0E01-4E31-AA0A-483AA1E10BC0}">
  <sheetPr>
    <pageSetUpPr fitToPage="1"/>
  </sheetPr>
  <dimension ref="A1:DR125"/>
  <sheetViews>
    <sheetView showGridLines="0" topLeftCell="Y109" zoomScaleNormal="100" zoomScaleSheetLayoutView="70" workbookViewId="0">
      <selection activeCell="AG112" sqref="AG112"/>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515</v>
      </c>
    </row>
  </sheetData>
  <sheetProtection algorithmName="SHA-512" hashValue="nSRojt71+7brmLnJTKJgyhwSIHFTyx4voNd564nVn+OHn1MKLCwK2c/9Q5TndkixyNH/cygk1j6gMFpR7SE09A==" saltValue="QfZ7LjXUiXrZWvYniVTE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0D10D-48D8-496A-ABD9-B2784E9A25F2}">
  <sheetPr>
    <pageSetUpPr fitToPage="1"/>
  </sheetPr>
  <dimension ref="A1:DR125"/>
  <sheetViews>
    <sheetView showGridLines="0" topLeftCell="A94" zoomScale="70" zoomScaleNormal="70" zoomScaleSheetLayoutView="55" workbookViewId="0">
      <selection activeCell="AF113" sqref="AF113"/>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515</v>
      </c>
    </row>
  </sheetData>
  <sheetProtection algorithmName="SHA-512" hashValue="Xzm4tmKKQ9yzBHoFSRANikZw4TGwf0JNJzcXlHbDKLcyZD2k1IIHcm8LCx3UVrY21nHTcyTG1ORmS0NQomoXJA==" saltValue="DiPDBEFzMq0yGIKnevwT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566</v>
      </c>
      <c r="G2" s="155"/>
      <c r="H2" s="156"/>
    </row>
    <row r="3" spans="1:8" x14ac:dyDescent="0.15">
      <c r="A3" s="152" t="s">
        <v>559</v>
      </c>
      <c r="B3" s="157"/>
      <c r="C3" s="158"/>
      <c r="D3" s="159">
        <v>85798</v>
      </c>
      <c r="E3" s="160"/>
      <c r="F3" s="161">
        <v>87974</v>
      </c>
      <c r="G3" s="162"/>
      <c r="H3" s="163"/>
    </row>
    <row r="4" spans="1:8" x14ac:dyDescent="0.15">
      <c r="A4" s="164"/>
      <c r="B4" s="165"/>
      <c r="C4" s="166"/>
      <c r="D4" s="167">
        <v>61486</v>
      </c>
      <c r="E4" s="168"/>
      <c r="F4" s="169">
        <v>48183</v>
      </c>
      <c r="G4" s="170"/>
      <c r="H4" s="171"/>
    </row>
    <row r="5" spans="1:8" x14ac:dyDescent="0.15">
      <c r="A5" s="152" t="s">
        <v>561</v>
      </c>
      <c r="B5" s="157"/>
      <c r="C5" s="158"/>
      <c r="D5" s="159">
        <v>80329</v>
      </c>
      <c r="E5" s="160"/>
      <c r="F5" s="161">
        <v>83280</v>
      </c>
      <c r="G5" s="162"/>
      <c r="H5" s="163"/>
    </row>
    <row r="6" spans="1:8" x14ac:dyDescent="0.15">
      <c r="A6" s="164"/>
      <c r="B6" s="165"/>
      <c r="C6" s="166"/>
      <c r="D6" s="167">
        <v>61751</v>
      </c>
      <c r="E6" s="168"/>
      <c r="F6" s="169">
        <v>43123</v>
      </c>
      <c r="G6" s="170"/>
      <c r="H6" s="171"/>
    </row>
    <row r="7" spans="1:8" x14ac:dyDescent="0.15">
      <c r="A7" s="152" t="s">
        <v>562</v>
      </c>
      <c r="B7" s="157"/>
      <c r="C7" s="158"/>
      <c r="D7" s="159">
        <v>111640</v>
      </c>
      <c r="E7" s="160"/>
      <c r="F7" s="161">
        <v>88968</v>
      </c>
      <c r="G7" s="162"/>
      <c r="H7" s="163"/>
    </row>
    <row r="8" spans="1:8" x14ac:dyDescent="0.15">
      <c r="A8" s="164"/>
      <c r="B8" s="165"/>
      <c r="C8" s="166"/>
      <c r="D8" s="167">
        <v>77518</v>
      </c>
      <c r="E8" s="168"/>
      <c r="F8" s="169">
        <v>45482</v>
      </c>
      <c r="G8" s="170"/>
      <c r="H8" s="171"/>
    </row>
    <row r="9" spans="1:8" x14ac:dyDescent="0.15">
      <c r="A9" s="152" t="s">
        <v>563</v>
      </c>
      <c r="B9" s="157"/>
      <c r="C9" s="158"/>
      <c r="D9" s="159">
        <v>96742</v>
      </c>
      <c r="E9" s="160"/>
      <c r="F9" s="161">
        <v>85173</v>
      </c>
      <c r="G9" s="162"/>
      <c r="H9" s="163"/>
    </row>
    <row r="10" spans="1:8" x14ac:dyDescent="0.15">
      <c r="A10" s="164"/>
      <c r="B10" s="165"/>
      <c r="C10" s="166"/>
      <c r="D10" s="167">
        <v>71239</v>
      </c>
      <c r="E10" s="168"/>
      <c r="F10" s="169">
        <v>43913</v>
      </c>
      <c r="G10" s="170"/>
      <c r="H10" s="171"/>
    </row>
    <row r="11" spans="1:8" x14ac:dyDescent="0.15">
      <c r="A11" s="152" t="s">
        <v>564</v>
      </c>
      <c r="B11" s="157"/>
      <c r="C11" s="158"/>
      <c r="D11" s="159">
        <v>155309</v>
      </c>
      <c r="E11" s="160"/>
      <c r="F11" s="161">
        <v>94081</v>
      </c>
      <c r="G11" s="162"/>
      <c r="H11" s="163"/>
    </row>
    <row r="12" spans="1:8" x14ac:dyDescent="0.15">
      <c r="A12" s="164"/>
      <c r="B12" s="165"/>
      <c r="C12" s="172"/>
      <c r="D12" s="167">
        <v>98488</v>
      </c>
      <c r="E12" s="168"/>
      <c r="F12" s="169">
        <v>48949</v>
      </c>
      <c r="G12" s="170"/>
      <c r="H12" s="171"/>
    </row>
    <row r="13" spans="1:8" x14ac:dyDescent="0.15">
      <c r="A13" s="152"/>
      <c r="B13" s="157"/>
      <c r="C13" s="173"/>
      <c r="D13" s="174">
        <v>105964</v>
      </c>
      <c r="E13" s="175"/>
      <c r="F13" s="176">
        <v>87895</v>
      </c>
      <c r="G13" s="177"/>
      <c r="H13" s="163"/>
    </row>
    <row r="14" spans="1:8" x14ac:dyDescent="0.15">
      <c r="A14" s="164"/>
      <c r="B14" s="165"/>
      <c r="C14" s="166"/>
      <c r="D14" s="167">
        <v>74096</v>
      </c>
      <c r="E14" s="168"/>
      <c r="F14" s="169">
        <v>45930</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10.24</v>
      </c>
      <c r="C19" s="178">
        <f>ROUND(VALUE(SUBSTITUTE(実質収支比率等に係る経年分析!G$48,"▲","-")),2)</f>
        <v>10</v>
      </c>
      <c r="D19" s="178">
        <f>ROUND(VALUE(SUBSTITUTE(実質収支比率等に係る経年分析!H$48,"▲","-")),2)</f>
        <v>8.86</v>
      </c>
      <c r="E19" s="178">
        <f>ROUND(VALUE(SUBSTITUTE(実質収支比率等に係る経年分析!I$48,"▲","-")),2)</f>
        <v>9.23</v>
      </c>
      <c r="F19" s="178">
        <f>ROUND(VALUE(SUBSTITUTE(実質収支比率等に係る経年分析!J$48,"▲","-")),2)</f>
        <v>9.2799999999999994</v>
      </c>
    </row>
    <row r="20" spans="1:11" x14ac:dyDescent="0.15">
      <c r="A20" s="178" t="s">
        <v>55</v>
      </c>
      <c r="B20" s="178">
        <f>ROUND(VALUE(SUBSTITUTE(実質収支比率等に係る経年分析!F$47,"▲","-")),2)</f>
        <v>22.8</v>
      </c>
      <c r="C20" s="178">
        <f>ROUND(VALUE(SUBSTITUTE(実質収支比率等に係る経年分析!G$47,"▲","-")),2)</f>
        <v>23.4</v>
      </c>
      <c r="D20" s="178">
        <f>ROUND(VALUE(SUBSTITUTE(実質収支比率等に係る経年分析!H$47,"▲","-")),2)</f>
        <v>19.239999999999998</v>
      </c>
      <c r="E20" s="178">
        <f>ROUND(VALUE(SUBSTITUTE(実質収支比率等に係る経年分析!I$47,"▲","-")),2)</f>
        <v>19.739999999999998</v>
      </c>
      <c r="F20" s="178">
        <f>ROUND(VALUE(SUBSTITUTE(実質収支比率等に係る経年分析!J$47,"▲","-")),2)</f>
        <v>20.36</v>
      </c>
    </row>
    <row r="21" spans="1:11" x14ac:dyDescent="0.15">
      <c r="A21" s="178" t="s">
        <v>56</v>
      </c>
      <c r="B21" s="178">
        <f>IF(ISNUMBER(VALUE(SUBSTITUTE(実質収支比率等に係る経年分析!F$49,"▲","-"))),ROUND(VALUE(SUBSTITUTE(実質収支比率等に係る経年分析!F$49,"▲","-")),2),NA())</f>
        <v>8.58</v>
      </c>
      <c r="C21" s="178">
        <f>IF(ISNUMBER(VALUE(SUBSTITUTE(実質収支比率等に係る経年分析!G$49,"▲","-"))),ROUND(VALUE(SUBSTITUTE(実質収支比率等に係る経年分析!G$49,"▲","-")),2),NA())</f>
        <v>13.82</v>
      </c>
      <c r="D21" s="178">
        <f>IF(ISNUMBER(VALUE(SUBSTITUTE(実質収支比率等に係る経年分析!H$49,"▲","-"))),ROUND(VALUE(SUBSTITUTE(実質収支比率等に係る経年分析!H$49,"▲","-")),2),NA())</f>
        <v>8.65</v>
      </c>
      <c r="E21" s="178">
        <f>IF(ISNUMBER(VALUE(SUBSTITUTE(実質収支比率等に係る経年分析!I$49,"▲","-"))),ROUND(VALUE(SUBSTITUTE(実質収支比率等に係る経年分析!I$49,"▲","-")),2),NA())</f>
        <v>13.93</v>
      </c>
      <c r="F21" s="178">
        <f>IF(ISNUMBER(VALUE(SUBSTITUTE(実質収支比率等に係る経年分析!J$49,"▲","-"))),ROUND(VALUE(SUBSTITUTE(実質収支比率等に係る経年分析!J$49,"▲","-")),2),NA())</f>
        <v>13.1</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0.08</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宅地開発事業特別会計</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0.02</v>
      </c>
    </row>
    <row r="33" spans="1:16" x14ac:dyDescent="0.15">
      <c r="A33" s="179" t="str">
        <f>IF(連結実質赤字比率に係る赤字・黒字の構成分析!C$37="",NA(),連結実質赤字比率に係る赤字・黒字の構成分析!C$37)</f>
        <v>下水道事業特別会計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0.46</v>
      </c>
    </row>
    <row r="34" spans="1:16" x14ac:dyDescent="0.15">
      <c r="A34" s="179" t="str">
        <f>IF(連結実質赤字比率に係る赤字・黒字の構成分析!C$36="",NA(),連結実質赤字比率に係る赤字・黒字の構成分析!C$36)</f>
        <v>国民健康保険事業特別会計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0.84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1.51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3.15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4.1900000000000004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1.76</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2.11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2.14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2.17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3.15</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3.6</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10.24</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10</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8.86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9.23</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9.2799999999999994</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3761</v>
      </c>
      <c r="E42" s="180"/>
      <c r="F42" s="180"/>
      <c r="G42" s="180">
        <f>'実質公債費比率（分子）の構造'!L$52</f>
        <v>3781</v>
      </c>
      <c r="H42" s="180"/>
      <c r="I42" s="180"/>
      <c r="J42" s="180">
        <f>'実質公債費比率（分子）の構造'!M$52</f>
        <v>3748</v>
      </c>
      <c r="K42" s="180"/>
      <c r="L42" s="180"/>
      <c r="M42" s="180">
        <f>'実質公債費比率（分子）の構造'!N$52</f>
        <v>3808</v>
      </c>
      <c r="N42" s="180"/>
      <c r="O42" s="180"/>
      <c r="P42" s="180">
        <f>'実質公債費比率（分子）の構造'!O$52</f>
        <v>3767</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14</v>
      </c>
      <c r="C44" s="180"/>
      <c r="D44" s="180"/>
      <c r="E44" s="180">
        <f>'実質公債費比率（分子）の構造'!L$50</f>
        <v>14</v>
      </c>
      <c r="F44" s="180"/>
      <c r="G44" s="180"/>
      <c r="H44" s="180">
        <f>'実質公債費比率（分子）の構造'!M$50</f>
        <v>12</v>
      </c>
      <c r="I44" s="180"/>
      <c r="J44" s="180"/>
      <c r="K44" s="180">
        <f>'実質公債費比率（分子）の構造'!N$50</f>
        <v>12</v>
      </c>
      <c r="L44" s="180"/>
      <c r="M44" s="180"/>
      <c r="N44" s="180">
        <f>'実質公債費比率（分子）の構造'!O$50</f>
        <v>11</v>
      </c>
      <c r="O44" s="180"/>
      <c r="P44" s="180"/>
    </row>
    <row r="45" spans="1:16" x14ac:dyDescent="0.15">
      <c r="A45" s="180" t="s">
        <v>66</v>
      </c>
      <c r="B45" s="180">
        <f>'実質公債費比率（分子）の構造'!K$49</f>
        <v>187</v>
      </c>
      <c r="C45" s="180"/>
      <c r="D45" s="180"/>
      <c r="E45" s="180">
        <f>'実質公債費比率（分子）の構造'!L$49</f>
        <v>137</v>
      </c>
      <c r="F45" s="180"/>
      <c r="G45" s="180"/>
      <c r="H45" s="180">
        <f>'実質公債費比率（分子）の構造'!M$49</f>
        <v>144</v>
      </c>
      <c r="I45" s="180"/>
      <c r="J45" s="180"/>
      <c r="K45" s="180">
        <f>'実質公債費比率（分子）の構造'!N$49</f>
        <v>165</v>
      </c>
      <c r="L45" s="180"/>
      <c r="M45" s="180"/>
      <c r="N45" s="180">
        <f>'実質公債費比率（分子）の構造'!O$49</f>
        <v>122</v>
      </c>
      <c r="O45" s="180"/>
      <c r="P45" s="180"/>
    </row>
    <row r="46" spans="1:16" x14ac:dyDescent="0.15">
      <c r="A46" s="180" t="s">
        <v>67</v>
      </c>
      <c r="B46" s="180">
        <f>'実質公債費比率（分子）の構造'!K$48</f>
        <v>600</v>
      </c>
      <c r="C46" s="180"/>
      <c r="D46" s="180"/>
      <c r="E46" s="180">
        <f>'実質公債費比率（分子）の構造'!L$48</f>
        <v>501</v>
      </c>
      <c r="F46" s="180"/>
      <c r="G46" s="180"/>
      <c r="H46" s="180">
        <f>'実質公債費比率（分子）の構造'!M$48</f>
        <v>483</v>
      </c>
      <c r="I46" s="180"/>
      <c r="J46" s="180"/>
      <c r="K46" s="180">
        <f>'実質公債費比率（分子）の構造'!N$48</f>
        <v>483</v>
      </c>
      <c r="L46" s="180"/>
      <c r="M46" s="180"/>
      <c r="N46" s="180">
        <f>'実質公債費比率（分子）の構造'!O$48</f>
        <v>464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4285</v>
      </c>
      <c r="C49" s="180"/>
      <c r="D49" s="180"/>
      <c r="E49" s="180">
        <f>'実質公債費比率（分子）の構造'!L$45</f>
        <v>3780</v>
      </c>
      <c r="F49" s="180"/>
      <c r="G49" s="180"/>
      <c r="H49" s="180">
        <f>'実質公債費比率（分子）の構造'!M$45</f>
        <v>3179</v>
      </c>
      <c r="I49" s="180"/>
      <c r="J49" s="180"/>
      <c r="K49" s="180">
        <f>'実質公債費比率（分子）の構造'!N$45</f>
        <v>2844</v>
      </c>
      <c r="L49" s="180"/>
      <c r="M49" s="180"/>
      <c r="N49" s="180">
        <f>'実質公債費比率（分子）の構造'!O$45</f>
        <v>2586</v>
      </c>
      <c r="O49" s="180"/>
      <c r="P49" s="180"/>
    </row>
    <row r="50" spans="1:16" x14ac:dyDescent="0.15">
      <c r="A50" s="180" t="s">
        <v>71</v>
      </c>
      <c r="B50" s="180" t="e">
        <f>NA()</f>
        <v>#N/A</v>
      </c>
      <c r="C50" s="180">
        <f>IF(ISNUMBER('実質公債費比率（分子）の構造'!K$53),'実質公債費比率（分子）の構造'!K$53,NA())</f>
        <v>1325</v>
      </c>
      <c r="D50" s="180" t="e">
        <f>NA()</f>
        <v>#N/A</v>
      </c>
      <c r="E50" s="180" t="e">
        <f>NA()</f>
        <v>#N/A</v>
      </c>
      <c r="F50" s="180">
        <f>IF(ISNUMBER('実質公債費比率（分子）の構造'!L$53),'実質公債費比率（分子）の構造'!L$53,NA())</f>
        <v>651</v>
      </c>
      <c r="G50" s="180" t="e">
        <f>NA()</f>
        <v>#N/A</v>
      </c>
      <c r="H50" s="180" t="e">
        <f>NA()</f>
        <v>#N/A</v>
      </c>
      <c r="I50" s="180">
        <f>IF(ISNUMBER('実質公債費比率（分子）の構造'!M$53),'実質公債費比率（分子）の構造'!M$53,NA())</f>
        <v>70</v>
      </c>
      <c r="J50" s="180" t="e">
        <f>NA()</f>
        <v>#N/A</v>
      </c>
      <c r="K50" s="180" t="e">
        <f>NA()</f>
        <v>#N/A</v>
      </c>
      <c r="L50" s="180">
        <f>IF(ISNUMBER('実質公債費比率（分子）の構造'!N$53),'実質公債費比率（分子）の構造'!N$53,NA())</f>
        <v>-304</v>
      </c>
      <c r="M50" s="180" t="e">
        <f>NA()</f>
        <v>#N/A</v>
      </c>
      <c r="N50" s="180" t="e">
        <f>NA()</f>
        <v>#N/A</v>
      </c>
      <c r="O50" s="180">
        <f>IF(ISNUMBER('実質公債費比率（分子）の構造'!O$53),'実質公債費比率（分子）の構造'!O$53,NA())</f>
        <v>-584</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29961</v>
      </c>
      <c r="E56" s="179"/>
      <c r="F56" s="179"/>
      <c r="G56" s="179">
        <f>'将来負担比率（分子）の構造'!J$52</f>
        <v>29442</v>
      </c>
      <c r="H56" s="179"/>
      <c r="I56" s="179"/>
      <c r="J56" s="179">
        <f>'将来負担比率（分子）の構造'!K$52</f>
        <v>29925</v>
      </c>
      <c r="K56" s="179"/>
      <c r="L56" s="179"/>
      <c r="M56" s="179">
        <f>'将来負担比率（分子）の構造'!L$52</f>
        <v>29217</v>
      </c>
      <c r="N56" s="179"/>
      <c r="O56" s="179"/>
      <c r="P56" s="179">
        <f>'将来負担比率（分子）の構造'!M$52</f>
        <v>30320</v>
      </c>
    </row>
    <row r="57" spans="1:16" x14ac:dyDescent="0.15">
      <c r="A57" s="179" t="s">
        <v>42</v>
      </c>
      <c r="B57" s="179"/>
      <c r="C57" s="179"/>
      <c r="D57" s="179">
        <f>'将来負担比率（分子）の構造'!I$51</f>
        <v>335</v>
      </c>
      <c r="E57" s="179"/>
      <c r="F57" s="179"/>
      <c r="G57" s="179">
        <f>'将来負担比率（分子）の構造'!J$51</f>
        <v>128</v>
      </c>
      <c r="H57" s="179"/>
      <c r="I57" s="179"/>
      <c r="J57" s="179">
        <f>'将来負担比率（分子）の構造'!K$51</f>
        <v>75</v>
      </c>
      <c r="K57" s="179"/>
      <c r="L57" s="179"/>
      <c r="M57" s="179">
        <f>'将来負担比率（分子）の構造'!L$51</f>
        <v>66</v>
      </c>
      <c r="N57" s="179"/>
      <c r="O57" s="179"/>
      <c r="P57" s="179">
        <f>'将来負担比率（分子）の構造'!M$51</f>
        <v>58</v>
      </c>
    </row>
    <row r="58" spans="1:16" x14ac:dyDescent="0.15">
      <c r="A58" s="179" t="s">
        <v>41</v>
      </c>
      <c r="B58" s="179"/>
      <c r="C58" s="179"/>
      <c r="D58" s="179">
        <f>'将来負担比率（分子）の構造'!I$50</f>
        <v>19084</v>
      </c>
      <c r="E58" s="179"/>
      <c r="F58" s="179"/>
      <c r="G58" s="179">
        <f>'将来負担比率（分子）の構造'!J$50</f>
        <v>17362</v>
      </c>
      <c r="H58" s="179"/>
      <c r="I58" s="179"/>
      <c r="J58" s="179">
        <f>'将来負担比率（分子）の構造'!K$50</f>
        <v>16111</v>
      </c>
      <c r="K58" s="179"/>
      <c r="L58" s="179"/>
      <c r="M58" s="179">
        <f>'将来負担比率（分子）の構造'!L$50</f>
        <v>14911</v>
      </c>
      <c r="N58" s="179"/>
      <c r="O58" s="179"/>
      <c r="P58" s="179">
        <f>'将来負担比率（分子）の構造'!M$50</f>
        <v>14489</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4233</v>
      </c>
      <c r="C62" s="179"/>
      <c r="D62" s="179"/>
      <c r="E62" s="179">
        <f>'将来負担比率（分子）の構造'!J$45</f>
        <v>4138</v>
      </c>
      <c r="F62" s="179"/>
      <c r="G62" s="179"/>
      <c r="H62" s="179">
        <f>'将来負担比率（分子）の構造'!K$45</f>
        <v>4197</v>
      </c>
      <c r="I62" s="179"/>
      <c r="J62" s="179"/>
      <c r="K62" s="179">
        <f>'将来負担比率（分子）の構造'!L$45</f>
        <v>3874</v>
      </c>
      <c r="L62" s="179"/>
      <c r="M62" s="179"/>
      <c r="N62" s="179">
        <f>'将来負担比率（分子）の構造'!M$45</f>
        <v>4054</v>
      </c>
      <c r="O62" s="179"/>
      <c r="P62" s="179"/>
    </row>
    <row r="63" spans="1:16" x14ac:dyDescent="0.15">
      <c r="A63" s="179" t="s">
        <v>34</v>
      </c>
      <c r="B63" s="179">
        <f>'将来負担比率（分子）の構造'!I$44</f>
        <v>479</v>
      </c>
      <c r="C63" s="179"/>
      <c r="D63" s="179"/>
      <c r="E63" s="179">
        <f>'将来負担比率（分子）の構造'!J$44</f>
        <v>255</v>
      </c>
      <c r="F63" s="179"/>
      <c r="G63" s="179"/>
      <c r="H63" s="179">
        <f>'将来負担比率（分子）の構造'!K$44</f>
        <v>290</v>
      </c>
      <c r="I63" s="179"/>
      <c r="J63" s="179"/>
      <c r="K63" s="179">
        <f>'将来負担比率（分子）の構造'!L$44</f>
        <v>233</v>
      </c>
      <c r="L63" s="179"/>
      <c r="M63" s="179"/>
      <c r="N63" s="179">
        <f>'将来負担比率（分子）の構造'!M$44</f>
        <v>212</v>
      </c>
      <c r="O63" s="179"/>
      <c r="P63" s="179"/>
    </row>
    <row r="64" spans="1:16" x14ac:dyDescent="0.15">
      <c r="A64" s="179" t="s">
        <v>33</v>
      </c>
      <c r="B64" s="179">
        <f>'将来負担比率（分子）の構造'!I$43</f>
        <v>6885</v>
      </c>
      <c r="C64" s="179"/>
      <c r="D64" s="179"/>
      <c r="E64" s="179">
        <f>'将来負担比率（分子）の構造'!J$43</f>
        <v>6839</v>
      </c>
      <c r="F64" s="179"/>
      <c r="G64" s="179"/>
      <c r="H64" s="179">
        <f>'将来負担比率（分子）の構造'!K$43</f>
        <v>6645</v>
      </c>
      <c r="I64" s="179"/>
      <c r="J64" s="179"/>
      <c r="K64" s="179">
        <f>'将来負担比率（分子）の構造'!L$43</f>
        <v>4152</v>
      </c>
      <c r="L64" s="179"/>
      <c r="M64" s="179"/>
      <c r="N64" s="179">
        <f>'将来負担比率（分子）の構造'!M$43</f>
        <v>4688</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25288</v>
      </c>
      <c r="C66" s="179"/>
      <c r="D66" s="179"/>
      <c r="E66" s="179">
        <f>'将来負担比率（分子）の構造'!J$41</f>
        <v>22510</v>
      </c>
      <c r="F66" s="179"/>
      <c r="G66" s="179"/>
      <c r="H66" s="179">
        <f>'将来負担比率（分子）の構造'!K$41</f>
        <v>21324</v>
      </c>
      <c r="I66" s="179"/>
      <c r="J66" s="179"/>
      <c r="K66" s="179">
        <f>'将来負担比率（分子）の構造'!L$41</f>
        <v>19958</v>
      </c>
      <c r="L66" s="179"/>
      <c r="M66" s="179"/>
      <c r="N66" s="179">
        <f>'将来負担比率（分子）の構造'!M$41</f>
        <v>21365</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3489</v>
      </c>
      <c r="C72" s="183">
        <f>基金残高に係る経年分析!G55</f>
        <v>3490</v>
      </c>
      <c r="D72" s="183">
        <f>基金残高に係る経年分析!H55</f>
        <v>3491</v>
      </c>
    </row>
    <row r="73" spans="1:16" x14ac:dyDescent="0.15">
      <c r="A73" s="182" t="s">
        <v>78</v>
      </c>
      <c r="B73" s="183">
        <f>基金残高に係る経年分析!F56</f>
        <v>8559</v>
      </c>
      <c r="C73" s="183">
        <f>基金残高に係る経年分析!G56</f>
        <v>7073</v>
      </c>
      <c r="D73" s="183">
        <f>基金残高に係る経年分析!H56</f>
        <v>5607</v>
      </c>
    </row>
    <row r="74" spans="1:16" x14ac:dyDescent="0.15">
      <c r="A74" s="182" t="s">
        <v>79</v>
      </c>
      <c r="B74" s="183">
        <f>基金残高に係る経年分析!F57</f>
        <v>7279</v>
      </c>
      <c r="C74" s="183">
        <f>基金残高に係る経年分析!G57</f>
        <v>7513</v>
      </c>
      <c r="D74" s="183">
        <f>基金残高に係る経年分析!H57</f>
        <v>8156</v>
      </c>
    </row>
  </sheetData>
  <sheetProtection algorithmName="SHA-512" hashValue="FicPi9s3+w2iHVayMOKk9VdHlDLBYOid/zsYaxbc1GS+FkVRe/bMpTGLDD5p/myt7JRFEaQBckupH5XQ7hgt7w==" saltValue="w9oQYZzp9PB8xT9en0og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4" workbookViewId="0">
      <selection activeCell="BX33" sqref="BX33:CB33"/>
    </sheetView>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19" t="s">
        <v>216</v>
      </c>
      <c r="DI1" s="620"/>
      <c r="DJ1" s="620"/>
      <c r="DK1" s="620"/>
      <c r="DL1" s="620"/>
      <c r="DM1" s="620"/>
      <c r="DN1" s="621"/>
      <c r="DO1" s="224"/>
      <c r="DP1" s="619" t="s">
        <v>217</v>
      </c>
      <c r="DQ1" s="620"/>
      <c r="DR1" s="620"/>
      <c r="DS1" s="620"/>
      <c r="DT1" s="620"/>
      <c r="DU1" s="620"/>
      <c r="DV1" s="620"/>
      <c r="DW1" s="620"/>
      <c r="DX1" s="620"/>
      <c r="DY1" s="620"/>
      <c r="DZ1" s="620"/>
      <c r="EA1" s="620"/>
      <c r="EB1" s="620"/>
      <c r="EC1" s="621"/>
      <c r="ED1" s="222"/>
      <c r="EE1" s="222"/>
      <c r="EF1" s="222"/>
      <c r="EG1" s="222"/>
      <c r="EH1" s="222"/>
      <c r="EI1" s="222"/>
      <c r="EJ1" s="222"/>
      <c r="EK1" s="222"/>
      <c r="EL1" s="222"/>
      <c r="EM1" s="222"/>
    </row>
    <row r="2" spans="2:143" ht="22.5" customHeight="1" x14ac:dyDescent="0.15">
      <c r="B2" s="225" t="s">
        <v>218</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2" t="s">
        <v>219</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220</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221</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1</v>
      </c>
      <c r="C4" s="623"/>
      <c r="D4" s="623"/>
      <c r="E4" s="623"/>
      <c r="F4" s="623"/>
      <c r="G4" s="623"/>
      <c r="H4" s="623"/>
      <c r="I4" s="623"/>
      <c r="J4" s="623"/>
      <c r="K4" s="623"/>
      <c r="L4" s="623"/>
      <c r="M4" s="623"/>
      <c r="N4" s="623"/>
      <c r="O4" s="623"/>
      <c r="P4" s="623"/>
      <c r="Q4" s="624"/>
      <c r="R4" s="622" t="s">
        <v>222</v>
      </c>
      <c r="S4" s="623"/>
      <c r="T4" s="623"/>
      <c r="U4" s="623"/>
      <c r="V4" s="623"/>
      <c r="W4" s="623"/>
      <c r="X4" s="623"/>
      <c r="Y4" s="624"/>
      <c r="Z4" s="622" t="s">
        <v>223</v>
      </c>
      <c r="AA4" s="623"/>
      <c r="AB4" s="623"/>
      <c r="AC4" s="624"/>
      <c r="AD4" s="622" t="s">
        <v>224</v>
      </c>
      <c r="AE4" s="623"/>
      <c r="AF4" s="623"/>
      <c r="AG4" s="623"/>
      <c r="AH4" s="623"/>
      <c r="AI4" s="623"/>
      <c r="AJ4" s="623"/>
      <c r="AK4" s="624"/>
      <c r="AL4" s="622" t="s">
        <v>223</v>
      </c>
      <c r="AM4" s="623"/>
      <c r="AN4" s="623"/>
      <c r="AO4" s="624"/>
      <c r="AP4" s="628" t="s">
        <v>225</v>
      </c>
      <c r="AQ4" s="628"/>
      <c r="AR4" s="628"/>
      <c r="AS4" s="628"/>
      <c r="AT4" s="628"/>
      <c r="AU4" s="628"/>
      <c r="AV4" s="628"/>
      <c r="AW4" s="628"/>
      <c r="AX4" s="628"/>
      <c r="AY4" s="628"/>
      <c r="AZ4" s="628"/>
      <c r="BA4" s="628"/>
      <c r="BB4" s="628"/>
      <c r="BC4" s="628"/>
      <c r="BD4" s="628"/>
      <c r="BE4" s="628"/>
      <c r="BF4" s="628"/>
      <c r="BG4" s="628" t="s">
        <v>226</v>
      </c>
      <c r="BH4" s="628"/>
      <c r="BI4" s="628"/>
      <c r="BJ4" s="628"/>
      <c r="BK4" s="628"/>
      <c r="BL4" s="628"/>
      <c r="BM4" s="628"/>
      <c r="BN4" s="628"/>
      <c r="BO4" s="628" t="s">
        <v>223</v>
      </c>
      <c r="BP4" s="628"/>
      <c r="BQ4" s="628"/>
      <c r="BR4" s="628"/>
      <c r="BS4" s="628" t="s">
        <v>227</v>
      </c>
      <c r="BT4" s="628"/>
      <c r="BU4" s="628"/>
      <c r="BV4" s="628"/>
      <c r="BW4" s="628"/>
      <c r="BX4" s="628"/>
      <c r="BY4" s="628"/>
      <c r="BZ4" s="628"/>
      <c r="CA4" s="628"/>
      <c r="CB4" s="628"/>
      <c r="CD4" s="625" t="s">
        <v>228</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228" customFormat="1" ht="11.25" customHeight="1" x14ac:dyDescent="0.15">
      <c r="B5" s="629" t="s">
        <v>229</v>
      </c>
      <c r="C5" s="630"/>
      <c r="D5" s="630"/>
      <c r="E5" s="630"/>
      <c r="F5" s="630"/>
      <c r="G5" s="630"/>
      <c r="H5" s="630"/>
      <c r="I5" s="630"/>
      <c r="J5" s="630"/>
      <c r="K5" s="630"/>
      <c r="L5" s="630"/>
      <c r="M5" s="630"/>
      <c r="N5" s="630"/>
      <c r="O5" s="630"/>
      <c r="P5" s="630"/>
      <c r="Q5" s="631"/>
      <c r="R5" s="632">
        <v>3625421</v>
      </c>
      <c r="S5" s="633"/>
      <c r="T5" s="633"/>
      <c r="U5" s="633"/>
      <c r="V5" s="633"/>
      <c r="W5" s="633"/>
      <c r="X5" s="633"/>
      <c r="Y5" s="634"/>
      <c r="Z5" s="635">
        <v>10.199999999999999</v>
      </c>
      <c r="AA5" s="635"/>
      <c r="AB5" s="635"/>
      <c r="AC5" s="635"/>
      <c r="AD5" s="636">
        <v>3625421</v>
      </c>
      <c r="AE5" s="636"/>
      <c r="AF5" s="636"/>
      <c r="AG5" s="636"/>
      <c r="AH5" s="636"/>
      <c r="AI5" s="636"/>
      <c r="AJ5" s="636"/>
      <c r="AK5" s="636"/>
      <c r="AL5" s="637">
        <v>21.7</v>
      </c>
      <c r="AM5" s="638"/>
      <c r="AN5" s="638"/>
      <c r="AO5" s="639"/>
      <c r="AP5" s="629" t="s">
        <v>230</v>
      </c>
      <c r="AQ5" s="630"/>
      <c r="AR5" s="630"/>
      <c r="AS5" s="630"/>
      <c r="AT5" s="630"/>
      <c r="AU5" s="630"/>
      <c r="AV5" s="630"/>
      <c r="AW5" s="630"/>
      <c r="AX5" s="630"/>
      <c r="AY5" s="630"/>
      <c r="AZ5" s="630"/>
      <c r="BA5" s="630"/>
      <c r="BB5" s="630"/>
      <c r="BC5" s="630"/>
      <c r="BD5" s="630"/>
      <c r="BE5" s="630"/>
      <c r="BF5" s="631"/>
      <c r="BG5" s="643">
        <v>3608019</v>
      </c>
      <c r="BH5" s="644"/>
      <c r="BI5" s="644"/>
      <c r="BJ5" s="644"/>
      <c r="BK5" s="644"/>
      <c r="BL5" s="644"/>
      <c r="BM5" s="644"/>
      <c r="BN5" s="645"/>
      <c r="BO5" s="646">
        <v>99.5</v>
      </c>
      <c r="BP5" s="646"/>
      <c r="BQ5" s="646"/>
      <c r="BR5" s="646"/>
      <c r="BS5" s="647" t="s">
        <v>231</v>
      </c>
      <c r="BT5" s="647"/>
      <c r="BU5" s="647"/>
      <c r="BV5" s="647"/>
      <c r="BW5" s="647"/>
      <c r="BX5" s="647"/>
      <c r="BY5" s="647"/>
      <c r="BZ5" s="647"/>
      <c r="CA5" s="647"/>
      <c r="CB5" s="651"/>
      <c r="CD5" s="625" t="s">
        <v>225</v>
      </c>
      <c r="CE5" s="626"/>
      <c r="CF5" s="626"/>
      <c r="CG5" s="626"/>
      <c r="CH5" s="626"/>
      <c r="CI5" s="626"/>
      <c r="CJ5" s="626"/>
      <c r="CK5" s="626"/>
      <c r="CL5" s="626"/>
      <c r="CM5" s="626"/>
      <c r="CN5" s="626"/>
      <c r="CO5" s="626"/>
      <c r="CP5" s="626"/>
      <c r="CQ5" s="627"/>
      <c r="CR5" s="625" t="s">
        <v>232</v>
      </c>
      <c r="CS5" s="626"/>
      <c r="CT5" s="626"/>
      <c r="CU5" s="626"/>
      <c r="CV5" s="626"/>
      <c r="CW5" s="626"/>
      <c r="CX5" s="626"/>
      <c r="CY5" s="627"/>
      <c r="CZ5" s="625" t="s">
        <v>223</v>
      </c>
      <c r="DA5" s="626"/>
      <c r="DB5" s="626"/>
      <c r="DC5" s="627"/>
      <c r="DD5" s="625" t="s">
        <v>233</v>
      </c>
      <c r="DE5" s="626"/>
      <c r="DF5" s="626"/>
      <c r="DG5" s="626"/>
      <c r="DH5" s="626"/>
      <c r="DI5" s="626"/>
      <c r="DJ5" s="626"/>
      <c r="DK5" s="626"/>
      <c r="DL5" s="626"/>
      <c r="DM5" s="626"/>
      <c r="DN5" s="626"/>
      <c r="DO5" s="626"/>
      <c r="DP5" s="627"/>
      <c r="DQ5" s="625" t="s">
        <v>234</v>
      </c>
      <c r="DR5" s="626"/>
      <c r="DS5" s="626"/>
      <c r="DT5" s="626"/>
      <c r="DU5" s="626"/>
      <c r="DV5" s="626"/>
      <c r="DW5" s="626"/>
      <c r="DX5" s="626"/>
      <c r="DY5" s="626"/>
      <c r="DZ5" s="626"/>
      <c r="EA5" s="626"/>
      <c r="EB5" s="626"/>
      <c r="EC5" s="627"/>
    </row>
    <row r="6" spans="2:143" ht="11.25" customHeight="1" x14ac:dyDescent="0.15">
      <c r="B6" s="640" t="s">
        <v>235</v>
      </c>
      <c r="C6" s="641"/>
      <c r="D6" s="641"/>
      <c r="E6" s="641"/>
      <c r="F6" s="641"/>
      <c r="G6" s="641"/>
      <c r="H6" s="641"/>
      <c r="I6" s="641"/>
      <c r="J6" s="641"/>
      <c r="K6" s="641"/>
      <c r="L6" s="641"/>
      <c r="M6" s="641"/>
      <c r="N6" s="641"/>
      <c r="O6" s="641"/>
      <c r="P6" s="641"/>
      <c r="Q6" s="642"/>
      <c r="R6" s="643">
        <v>250703</v>
      </c>
      <c r="S6" s="644"/>
      <c r="T6" s="644"/>
      <c r="U6" s="644"/>
      <c r="V6" s="644"/>
      <c r="W6" s="644"/>
      <c r="X6" s="644"/>
      <c r="Y6" s="645"/>
      <c r="Z6" s="646">
        <v>0.7</v>
      </c>
      <c r="AA6" s="646"/>
      <c r="AB6" s="646"/>
      <c r="AC6" s="646"/>
      <c r="AD6" s="647">
        <v>250703</v>
      </c>
      <c r="AE6" s="647"/>
      <c r="AF6" s="647"/>
      <c r="AG6" s="647"/>
      <c r="AH6" s="647"/>
      <c r="AI6" s="647"/>
      <c r="AJ6" s="647"/>
      <c r="AK6" s="647"/>
      <c r="AL6" s="648">
        <v>1.5</v>
      </c>
      <c r="AM6" s="649"/>
      <c r="AN6" s="649"/>
      <c r="AO6" s="650"/>
      <c r="AP6" s="640" t="s">
        <v>236</v>
      </c>
      <c r="AQ6" s="641"/>
      <c r="AR6" s="641"/>
      <c r="AS6" s="641"/>
      <c r="AT6" s="641"/>
      <c r="AU6" s="641"/>
      <c r="AV6" s="641"/>
      <c r="AW6" s="641"/>
      <c r="AX6" s="641"/>
      <c r="AY6" s="641"/>
      <c r="AZ6" s="641"/>
      <c r="BA6" s="641"/>
      <c r="BB6" s="641"/>
      <c r="BC6" s="641"/>
      <c r="BD6" s="641"/>
      <c r="BE6" s="641"/>
      <c r="BF6" s="642"/>
      <c r="BG6" s="643">
        <v>3608019</v>
      </c>
      <c r="BH6" s="644"/>
      <c r="BI6" s="644"/>
      <c r="BJ6" s="644"/>
      <c r="BK6" s="644"/>
      <c r="BL6" s="644"/>
      <c r="BM6" s="644"/>
      <c r="BN6" s="645"/>
      <c r="BO6" s="646">
        <v>99.5</v>
      </c>
      <c r="BP6" s="646"/>
      <c r="BQ6" s="646"/>
      <c r="BR6" s="646"/>
      <c r="BS6" s="647" t="s">
        <v>237</v>
      </c>
      <c r="BT6" s="647"/>
      <c r="BU6" s="647"/>
      <c r="BV6" s="647"/>
      <c r="BW6" s="647"/>
      <c r="BX6" s="647"/>
      <c r="BY6" s="647"/>
      <c r="BZ6" s="647"/>
      <c r="CA6" s="647"/>
      <c r="CB6" s="651"/>
      <c r="CD6" s="654" t="s">
        <v>238</v>
      </c>
      <c r="CE6" s="655"/>
      <c r="CF6" s="655"/>
      <c r="CG6" s="655"/>
      <c r="CH6" s="655"/>
      <c r="CI6" s="655"/>
      <c r="CJ6" s="655"/>
      <c r="CK6" s="655"/>
      <c r="CL6" s="655"/>
      <c r="CM6" s="655"/>
      <c r="CN6" s="655"/>
      <c r="CO6" s="655"/>
      <c r="CP6" s="655"/>
      <c r="CQ6" s="656"/>
      <c r="CR6" s="643">
        <v>188182</v>
      </c>
      <c r="CS6" s="644"/>
      <c r="CT6" s="644"/>
      <c r="CU6" s="644"/>
      <c r="CV6" s="644"/>
      <c r="CW6" s="644"/>
      <c r="CX6" s="644"/>
      <c r="CY6" s="645"/>
      <c r="CZ6" s="637">
        <v>0.6</v>
      </c>
      <c r="DA6" s="638"/>
      <c r="DB6" s="638"/>
      <c r="DC6" s="657"/>
      <c r="DD6" s="652" t="s">
        <v>237</v>
      </c>
      <c r="DE6" s="644"/>
      <c r="DF6" s="644"/>
      <c r="DG6" s="644"/>
      <c r="DH6" s="644"/>
      <c r="DI6" s="644"/>
      <c r="DJ6" s="644"/>
      <c r="DK6" s="644"/>
      <c r="DL6" s="644"/>
      <c r="DM6" s="644"/>
      <c r="DN6" s="644"/>
      <c r="DO6" s="644"/>
      <c r="DP6" s="645"/>
      <c r="DQ6" s="652">
        <v>188182</v>
      </c>
      <c r="DR6" s="644"/>
      <c r="DS6" s="644"/>
      <c r="DT6" s="644"/>
      <c r="DU6" s="644"/>
      <c r="DV6" s="644"/>
      <c r="DW6" s="644"/>
      <c r="DX6" s="644"/>
      <c r="DY6" s="644"/>
      <c r="DZ6" s="644"/>
      <c r="EA6" s="644"/>
      <c r="EB6" s="644"/>
      <c r="EC6" s="653"/>
    </row>
    <row r="7" spans="2:143" ht="11.25" customHeight="1" x14ac:dyDescent="0.15">
      <c r="B7" s="640" t="s">
        <v>239</v>
      </c>
      <c r="C7" s="641"/>
      <c r="D7" s="641"/>
      <c r="E7" s="641"/>
      <c r="F7" s="641"/>
      <c r="G7" s="641"/>
      <c r="H7" s="641"/>
      <c r="I7" s="641"/>
      <c r="J7" s="641"/>
      <c r="K7" s="641"/>
      <c r="L7" s="641"/>
      <c r="M7" s="641"/>
      <c r="N7" s="641"/>
      <c r="O7" s="641"/>
      <c r="P7" s="641"/>
      <c r="Q7" s="642"/>
      <c r="R7" s="643">
        <v>1950</v>
      </c>
      <c r="S7" s="644"/>
      <c r="T7" s="644"/>
      <c r="U7" s="644"/>
      <c r="V7" s="644"/>
      <c r="W7" s="644"/>
      <c r="X7" s="644"/>
      <c r="Y7" s="645"/>
      <c r="Z7" s="646">
        <v>0</v>
      </c>
      <c r="AA7" s="646"/>
      <c r="AB7" s="646"/>
      <c r="AC7" s="646"/>
      <c r="AD7" s="647">
        <v>1950</v>
      </c>
      <c r="AE7" s="647"/>
      <c r="AF7" s="647"/>
      <c r="AG7" s="647"/>
      <c r="AH7" s="647"/>
      <c r="AI7" s="647"/>
      <c r="AJ7" s="647"/>
      <c r="AK7" s="647"/>
      <c r="AL7" s="648">
        <v>0</v>
      </c>
      <c r="AM7" s="649"/>
      <c r="AN7" s="649"/>
      <c r="AO7" s="650"/>
      <c r="AP7" s="640" t="s">
        <v>240</v>
      </c>
      <c r="AQ7" s="641"/>
      <c r="AR7" s="641"/>
      <c r="AS7" s="641"/>
      <c r="AT7" s="641"/>
      <c r="AU7" s="641"/>
      <c r="AV7" s="641"/>
      <c r="AW7" s="641"/>
      <c r="AX7" s="641"/>
      <c r="AY7" s="641"/>
      <c r="AZ7" s="641"/>
      <c r="BA7" s="641"/>
      <c r="BB7" s="641"/>
      <c r="BC7" s="641"/>
      <c r="BD7" s="641"/>
      <c r="BE7" s="641"/>
      <c r="BF7" s="642"/>
      <c r="BG7" s="643">
        <v>1354790</v>
      </c>
      <c r="BH7" s="644"/>
      <c r="BI7" s="644"/>
      <c r="BJ7" s="644"/>
      <c r="BK7" s="644"/>
      <c r="BL7" s="644"/>
      <c r="BM7" s="644"/>
      <c r="BN7" s="645"/>
      <c r="BO7" s="646">
        <v>37.4</v>
      </c>
      <c r="BP7" s="646"/>
      <c r="BQ7" s="646"/>
      <c r="BR7" s="646"/>
      <c r="BS7" s="647" t="s">
        <v>237</v>
      </c>
      <c r="BT7" s="647"/>
      <c r="BU7" s="647"/>
      <c r="BV7" s="647"/>
      <c r="BW7" s="647"/>
      <c r="BX7" s="647"/>
      <c r="BY7" s="647"/>
      <c r="BZ7" s="647"/>
      <c r="CA7" s="647"/>
      <c r="CB7" s="651"/>
      <c r="CD7" s="658" t="s">
        <v>241</v>
      </c>
      <c r="CE7" s="659"/>
      <c r="CF7" s="659"/>
      <c r="CG7" s="659"/>
      <c r="CH7" s="659"/>
      <c r="CI7" s="659"/>
      <c r="CJ7" s="659"/>
      <c r="CK7" s="659"/>
      <c r="CL7" s="659"/>
      <c r="CM7" s="659"/>
      <c r="CN7" s="659"/>
      <c r="CO7" s="659"/>
      <c r="CP7" s="659"/>
      <c r="CQ7" s="660"/>
      <c r="CR7" s="643">
        <v>4616482</v>
      </c>
      <c r="CS7" s="644"/>
      <c r="CT7" s="644"/>
      <c r="CU7" s="644"/>
      <c r="CV7" s="644"/>
      <c r="CW7" s="644"/>
      <c r="CX7" s="644"/>
      <c r="CY7" s="645"/>
      <c r="CZ7" s="646">
        <v>13.7</v>
      </c>
      <c r="DA7" s="646"/>
      <c r="DB7" s="646"/>
      <c r="DC7" s="646"/>
      <c r="DD7" s="652">
        <v>811285</v>
      </c>
      <c r="DE7" s="644"/>
      <c r="DF7" s="644"/>
      <c r="DG7" s="644"/>
      <c r="DH7" s="644"/>
      <c r="DI7" s="644"/>
      <c r="DJ7" s="644"/>
      <c r="DK7" s="644"/>
      <c r="DL7" s="644"/>
      <c r="DM7" s="644"/>
      <c r="DN7" s="644"/>
      <c r="DO7" s="644"/>
      <c r="DP7" s="645"/>
      <c r="DQ7" s="652">
        <v>2510134</v>
      </c>
      <c r="DR7" s="644"/>
      <c r="DS7" s="644"/>
      <c r="DT7" s="644"/>
      <c r="DU7" s="644"/>
      <c r="DV7" s="644"/>
      <c r="DW7" s="644"/>
      <c r="DX7" s="644"/>
      <c r="DY7" s="644"/>
      <c r="DZ7" s="644"/>
      <c r="EA7" s="644"/>
      <c r="EB7" s="644"/>
      <c r="EC7" s="653"/>
    </row>
    <row r="8" spans="2:143" ht="11.25" customHeight="1" x14ac:dyDescent="0.15">
      <c r="B8" s="640" t="s">
        <v>242</v>
      </c>
      <c r="C8" s="641"/>
      <c r="D8" s="641"/>
      <c r="E8" s="641"/>
      <c r="F8" s="641"/>
      <c r="G8" s="641"/>
      <c r="H8" s="641"/>
      <c r="I8" s="641"/>
      <c r="J8" s="641"/>
      <c r="K8" s="641"/>
      <c r="L8" s="641"/>
      <c r="M8" s="641"/>
      <c r="N8" s="641"/>
      <c r="O8" s="641"/>
      <c r="P8" s="641"/>
      <c r="Q8" s="642"/>
      <c r="R8" s="643">
        <v>8892</v>
      </c>
      <c r="S8" s="644"/>
      <c r="T8" s="644"/>
      <c r="U8" s="644"/>
      <c r="V8" s="644"/>
      <c r="W8" s="644"/>
      <c r="X8" s="644"/>
      <c r="Y8" s="645"/>
      <c r="Z8" s="646">
        <v>0</v>
      </c>
      <c r="AA8" s="646"/>
      <c r="AB8" s="646"/>
      <c r="AC8" s="646"/>
      <c r="AD8" s="647">
        <v>8892</v>
      </c>
      <c r="AE8" s="647"/>
      <c r="AF8" s="647"/>
      <c r="AG8" s="647"/>
      <c r="AH8" s="647"/>
      <c r="AI8" s="647"/>
      <c r="AJ8" s="647"/>
      <c r="AK8" s="647"/>
      <c r="AL8" s="648">
        <v>0.1</v>
      </c>
      <c r="AM8" s="649"/>
      <c r="AN8" s="649"/>
      <c r="AO8" s="650"/>
      <c r="AP8" s="640" t="s">
        <v>243</v>
      </c>
      <c r="AQ8" s="641"/>
      <c r="AR8" s="641"/>
      <c r="AS8" s="641"/>
      <c r="AT8" s="641"/>
      <c r="AU8" s="641"/>
      <c r="AV8" s="641"/>
      <c r="AW8" s="641"/>
      <c r="AX8" s="641"/>
      <c r="AY8" s="641"/>
      <c r="AZ8" s="641"/>
      <c r="BA8" s="641"/>
      <c r="BB8" s="641"/>
      <c r="BC8" s="641"/>
      <c r="BD8" s="641"/>
      <c r="BE8" s="641"/>
      <c r="BF8" s="642"/>
      <c r="BG8" s="643">
        <v>68844</v>
      </c>
      <c r="BH8" s="644"/>
      <c r="BI8" s="644"/>
      <c r="BJ8" s="644"/>
      <c r="BK8" s="644"/>
      <c r="BL8" s="644"/>
      <c r="BM8" s="644"/>
      <c r="BN8" s="645"/>
      <c r="BO8" s="646">
        <v>1.9</v>
      </c>
      <c r="BP8" s="646"/>
      <c r="BQ8" s="646"/>
      <c r="BR8" s="646"/>
      <c r="BS8" s="652" t="s">
        <v>231</v>
      </c>
      <c r="BT8" s="644"/>
      <c r="BU8" s="644"/>
      <c r="BV8" s="644"/>
      <c r="BW8" s="644"/>
      <c r="BX8" s="644"/>
      <c r="BY8" s="644"/>
      <c r="BZ8" s="644"/>
      <c r="CA8" s="644"/>
      <c r="CB8" s="653"/>
      <c r="CD8" s="658" t="s">
        <v>244</v>
      </c>
      <c r="CE8" s="659"/>
      <c r="CF8" s="659"/>
      <c r="CG8" s="659"/>
      <c r="CH8" s="659"/>
      <c r="CI8" s="659"/>
      <c r="CJ8" s="659"/>
      <c r="CK8" s="659"/>
      <c r="CL8" s="659"/>
      <c r="CM8" s="659"/>
      <c r="CN8" s="659"/>
      <c r="CO8" s="659"/>
      <c r="CP8" s="659"/>
      <c r="CQ8" s="660"/>
      <c r="CR8" s="643">
        <v>9921442</v>
      </c>
      <c r="CS8" s="644"/>
      <c r="CT8" s="644"/>
      <c r="CU8" s="644"/>
      <c r="CV8" s="644"/>
      <c r="CW8" s="644"/>
      <c r="CX8" s="644"/>
      <c r="CY8" s="645"/>
      <c r="CZ8" s="646">
        <v>29.4</v>
      </c>
      <c r="DA8" s="646"/>
      <c r="DB8" s="646"/>
      <c r="DC8" s="646"/>
      <c r="DD8" s="652">
        <v>166482</v>
      </c>
      <c r="DE8" s="644"/>
      <c r="DF8" s="644"/>
      <c r="DG8" s="644"/>
      <c r="DH8" s="644"/>
      <c r="DI8" s="644"/>
      <c r="DJ8" s="644"/>
      <c r="DK8" s="644"/>
      <c r="DL8" s="644"/>
      <c r="DM8" s="644"/>
      <c r="DN8" s="644"/>
      <c r="DO8" s="644"/>
      <c r="DP8" s="645"/>
      <c r="DQ8" s="652">
        <v>4853956</v>
      </c>
      <c r="DR8" s="644"/>
      <c r="DS8" s="644"/>
      <c r="DT8" s="644"/>
      <c r="DU8" s="644"/>
      <c r="DV8" s="644"/>
      <c r="DW8" s="644"/>
      <c r="DX8" s="644"/>
      <c r="DY8" s="644"/>
      <c r="DZ8" s="644"/>
      <c r="EA8" s="644"/>
      <c r="EB8" s="644"/>
      <c r="EC8" s="653"/>
    </row>
    <row r="9" spans="2:143" ht="11.25" customHeight="1" x14ac:dyDescent="0.15">
      <c r="B9" s="640" t="s">
        <v>245</v>
      </c>
      <c r="C9" s="641"/>
      <c r="D9" s="641"/>
      <c r="E9" s="641"/>
      <c r="F9" s="641"/>
      <c r="G9" s="641"/>
      <c r="H9" s="641"/>
      <c r="I9" s="641"/>
      <c r="J9" s="641"/>
      <c r="K9" s="641"/>
      <c r="L9" s="641"/>
      <c r="M9" s="641"/>
      <c r="N9" s="641"/>
      <c r="O9" s="641"/>
      <c r="P9" s="641"/>
      <c r="Q9" s="642"/>
      <c r="R9" s="643">
        <v>4871</v>
      </c>
      <c r="S9" s="644"/>
      <c r="T9" s="644"/>
      <c r="U9" s="644"/>
      <c r="V9" s="644"/>
      <c r="W9" s="644"/>
      <c r="X9" s="644"/>
      <c r="Y9" s="645"/>
      <c r="Z9" s="646">
        <v>0</v>
      </c>
      <c r="AA9" s="646"/>
      <c r="AB9" s="646"/>
      <c r="AC9" s="646"/>
      <c r="AD9" s="647">
        <v>4871</v>
      </c>
      <c r="AE9" s="647"/>
      <c r="AF9" s="647"/>
      <c r="AG9" s="647"/>
      <c r="AH9" s="647"/>
      <c r="AI9" s="647"/>
      <c r="AJ9" s="647"/>
      <c r="AK9" s="647"/>
      <c r="AL9" s="648">
        <v>0</v>
      </c>
      <c r="AM9" s="649"/>
      <c r="AN9" s="649"/>
      <c r="AO9" s="650"/>
      <c r="AP9" s="640" t="s">
        <v>246</v>
      </c>
      <c r="AQ9" s="641"/>
      <c r="AR9" s="641"/>
      <c r="AS9" s="641"/>
      <c r="AT9" s="641"/>
      <c r="AU9" s="641"/>
      <c r="AV9" s="641"/>
      <c r="AW9" s="641"/>
      <c r="AX9" s="641"/>
      <c r="AY9" s="641"/>
      <c r="AZ9" s="641"/>
      <c r="BA9" s="641"/>
      <c r="BB9" s="641"/>
      <c r="BC9" s="641"/>
      <c r="BD9" s="641"/>
      <c r="BE9" s="641"/>
      <c r="BF9" s="642"/>
      <c r="BG9" s="643">
        <v>1164851</v>
      </c>
      <c r="BH9" s="644"/>
      <c r="BI9" s="644"/>
      <c r="BJ9" s="644"/>
      <c r="BK9" s="644"/>
      <c r="BL9" s="644"/>
      <c r="BM9" s="644"/>
      <c r="BN9" s="645"/>
      <c r="BO9" s="646">
        <v>32.1</v>
      </c>
      <c r="BP9" s="646"/>
      <c r="BQ9" s="646"/>
      <c r="BR9" s="646"/>
      <c r="BS9" s="652" t="s">
        <v>237</v>
      </c>
      <c r="BT9" s="644"/>
      <c r="BU9" s="644"/>
      <c r="BV9" s="644"/>
      <c r="BW9" s="644"/>
      <c r="BX9" s="644"/>
      <c r="BY9" s="644"/>
      <c r="BZ9" s="644"/>
      <c r="CA9" s="644"/>
      <c r="CB9" s="653"/>
      <c r="CD9" s="658" t="s">
        <v>247</v>
      </c>
      <c r="CE9" s="659"/>
      <c r="CF9" s="659"/>
      <c r="CG9" s="659"/>
      <c r="CH9" s="659"/>
      <c r="CI9" s="659"/>
      <c r="CJ9" s="659"/>
      <c r="CK9" s="659"/>
      <c r="CL9" s="659"/>
      <c r="CM9" s="659"/>
      <c r="CN9" s="659"/>
      <c r="CO9" s="659"/>
      <c r="CP9" s="659"/>
      <c r="CQ9" s="660"/>
      <c r="CR9" s="643">
        <v>3766700</v>
      </c>
      <c r="CS9" s="644"/>
      <c r="CT9" s="644"/>
      <c r="CU9" s="644"/>
      <c r="CV9" s="644"/>
      <c r="CW9" s="644"/>
      <c r="CX9" s="644"/>
      <c r="CY9" s="645"/>
      <c r="CZ9" s="646">
        <v>11.2</v>
      </c>
      <c r="DA9" s="646"/>
      <c r="DB9" s="646"/>
      <c r="DC9" s="646"/>
      <c r="DD9" s="652">
        <v>1209251</v>
      </c>
      <c r="DE9" s="644"/>
      <c r="DF9" s="644"/>
      <c r="DG9" s="644"/>
      <c r="DH9" s="644"/>
      <c r="DI9" s="644"/>
      <c r="DJ9" s="644"/>
      <c r="DK9" s="644"/>
      <c r="DL9" s="644"/>
      <c r="DM9" s="644"/>
      <c r="DN9" s="644"/>
      <c r="DO9" s="644"/>
      <c r="DP9" s="645"/>
      <c r="DQ9" s="652">
        <v>2074827</v>
      </c>
      <c r="DR9" s="644"/>
      <c r="DS9" s="644"/>
      <c r="DT9" s="644"/>
      <c r="DU9" s="644"/>
      <c r="DV9" s="644"/>
      <c r="DW9" s="644"/>
      <c r="DX9" s="644"/>
      <c r="DY9" s="644"/>
      <c r="DZ9" s="644"/>
      <c r="EA9" s="644"/>
      <c r="EB9" s="644"/>
      <c r="EC9" s="653"/>
    </row>
    <row r="10" spans="2:143" ht="11.25" customHeight="1" x14ac:dyDescent="0.15">
      <c r="B10" s="640" t="s">
        <v>248</v>
      </c>
      <c r="C10" s="641"/>
      <c r="D10" s="641"/>
      <c r="E10" s="641"/>
      <c r="F10" s="641"/>
      <c r="G10" s="641"/>
      <c r="H10" s="641"/>
      <c r="I10" s="641"/>
      <c r="J10" s="641"/>
      <c r="K10" s="641"/>
      <c r="L10" s="641"/>
      <c r="M10" s="641"/>
      <c r="N10" s="641"/>
      <c r="O10" s="641"/>
      <c r="P10" s="641"/>
      <c r="Q10" s="642"/>
      <c r="R10" s="643" t="s">
        <v>237</v>
      </c>
      <c r="S10" s="644"/>
      <c r="T10" s="644"/>
      <c r="U10" s="644"/>
      <c r="V10" s="644"/>
      <c r="W10" s="644"/>
      <c r="X10" s="644"/>
      <c r="Y10" s="645"/>
      <c r="Z10" s="646" t="s">
        <v>237</v>
      </c>
      <c r="AA10" s="646"/>
      <c r="AB10" s="646"/>
      <c r="AC10" s="646"/>
      <c r="AD10" s="647" t="s">
        <v>249</v>
      </c>
      <c r="AE10" s="647"/>
      <c r="AF10" s="647"/>
      <c r="AG10" s="647"/>
      <c r="AH10" s="647"/>
      <c r="AI10" s="647"/>
      <c r="AJ10" s="647"/>
      <c r="AK10" s="647"/>
      <c r="AL10" s="648" t="s">
        <v>237</v>
      </c>
      <c r="AM10" s="649"/>
      <c r="AN10" s="649"/>
      <c r="AO10" s="650"/>
      <c r="AP10" s="640" t="s">
        <v>250</v>
      </c>
      <c r="AQ10" s="641"/>
      <c r="AR10" s="641"/>
      <c r="AS10" s="641"/>
      <c r="AT10" s="641"/>
      <c r="AU10" s="641"/>
      <c r="AV10" s="641"/>
      <c r="AW10" s="641"/>
      <c r="AX10" s="641"/>
      <c r="AY10" s="641"/>
      <c r="AZ10" s="641"/>
      <c r="BA10" s="641"/>
      <c r="BB10" s="641"/>
      <c r="BC10" s="641"/>
      <c r="BD10" s="641"/>
      <c r="BE10" s="641"/>
      <c r="BF10" s="642"/>
      <c r="BG10" s="643">
        <v>64864</v>
      </c>
      <c r="BH10" s="644"/>
      <c r="BI10" s="644"/>
      <c r="BJ10" s="644"/>
      <c r="BK10" s="644"/>
      <c r="BL10" s="644"/>
      <c r="BM10" s="644"/>
      <c r="BN10" s="645"/>
      <c r="BO10" s="646">
        <v>1.8</v>
      </c>
      <c r="BP10" s="646"/>
      <c r="BQ10" s="646"/>
      <c r="BR10" s="646"/>
      <c r="BS10" s="652" t="s">
        <v>237</v>
      </c>
      <c r="BT10" s="644"/>
      <c r="BU10" s="644"/>
      <c r="BV10" s="644"/>
      <c r="BW10" s="644"/>
      <c r="BX10" s="644"/>
      <c r="BY10" s="644"/>
      <c r="BZ10" s="644"/>
      <c r="CA10" s="644"/>
      <c r="CB10" s="653"/>
      <c r="CD10" s="658" t="s">
        <v>251</v>
      </c>
      <c r="CE10" s="659"/>
      <c r="CF10" s="659"/>
      <c r="CG10" s="659"/>
      <c r="CH10" s="659"/>
      <c r="CI10" s="659"/>
      <c r="CJ10" s="659"/>
      <c r="CK10" s="659"/>
      <c r="CL10" s="659"/>
      <c r="CM10" s="659"/>
      <c r="CN10" s="659"/>
      <c r="CO10" s="659"/>
      <c r="CP10" s="659"/>
      <c r="CQ10" s="660"/>
      <c r="CR10" s="643">
        <v>327</v>
      </c>
      <c r="CS10" s="644"/>
      <c r="CT10" s="644"/>
      <c r="CU10" s="644"/>
      <c r="CV10" s="644"/>
      <c r="CW10" s="644"/>
      <c r="CX10" s="644"/>
      <c r="CY10" s="645"/>
      <c r="CZ10" s="646">
        <v>0</v>
      </c>
      <c r="DA10" s="646"/>
      <c r="DB10" s="646"/>
      <c r="DC10" s="646"/>
      <c r="DD10" s="652" t="s">
        <v>237</v>
      </c>
      <c r="DE10" s="644"/>
      <c r="DF10" s="644"/>
      <c r="DG10" s="644"/>
      <c r="DH10" s="644"/>
      <c r="DI10" s="644"/>
      <c r="DJ10" s="644"/>
      <c r="DK10" s="644"/>
      <c r="DL10" s="644"/>
      <c r="DM10" s="644"/>
      <c r="DN10" s="644"/>
      <c r="DO10" s="644"/>
      <c r="DP10" s="645"/>
      <c r="DQ10" s="652">
        <v>327</v>
      </c>
      <c r="DR10" s="644"/>
      <c r="DS10" s="644"/>
      <c r="DT10" s="644"/>
      <c r="DU10" s="644"/>
      <c r="DV10" s="644"/>
      <c r="DW10" s="644"/>
      <c r="DX10" s="644"/>
      <c r="DY10" s="644"/>
      <c r="DZ10" s="644"/>
      <c r="EA10" s="644"/>
      <c r="EB10" s="644"/>
      <c r="EC10" s="653"/>
    </row>
    <row r="11" spans="2:143" ht="11.25" customHeight="1" x14ac:dyDescent="0.15">
      <c r="B11" s="640" t="s">
        <v>252</v>
      </c>
      <c r="C11" s="641"/>
      <c r="D11" s="641"/>
      <c r="E11" s="641"/>
      <c r="F11" s="641"/>
      <c r="G11" s="641"/>
      <c r="H11" s="641"/>
      <c r="I11" s="641"/>
      <c r="J11" s="641"/>
      <c r="K11" s="641"/>
      <c r="L11" s="641"/>
      <c r="M11" s="641"/>
      <c r="N11" s="641"/>
      <c r="O11" s="641"/>
      <c r="P11" s="641"/>
      <c r="Q11" s="642"/>
      <c r="R11" s="643">
        <v>775681</v>
      </c>
      <c r="S11" s="644"/>
      <c r="T11" s="644"/>
      <c r="U11" s="644"/>
      <c r="V11" s="644"/>
      <c r="W11" s="644"/>
      <c r="X11" s="644"/>
      <c r="Y11" s="645"/>
      <c r="Z11" s="648">
        <v>2.2000000000000002</v>
      </c>
      <c r="AA11" s="649"/>
      <c r="AB11" s="649"/>
      <c r="AC11" s="661"/>
      <c r="AD11" s="652">
        <v>775681</v>
      </c>
      <c r="AE11" s="644"/>
      <c r="AF11" s="644"/>
      <c r="AG11" s="644"/>
      <c r="AH11" s="644"/>
      <c r="AI11" s="644"/>
      <c r="AJ11" s="644"/>
      <c r="AK11" s="645"/>
      <c r="AL11" s="648">
        <v>4.5999999999999996</v>
      </c>
      <c r="AM11" s="649"/>
      <c r="AN11" s="649"/>
      <c r="AO11" s="650"/>
      <c r="AP11" s="640" t="s">
        <v>253</v>
      </c>
      <c r="AQ11" s="641"/>
      <c r="AR11" s="641"/>
      <c r="AS11" s="641"/>
      <c r="AT11" s="641"/>
      <c r="AU11" s="641"/>
      <c r="AV11" s="641"/>
      <c r="AW11" s="641"/>
      <c r="AX11" s="641"/>
      <c r="AY11" s="641"/>
      <c r="AZ11" s="641"/>
      <c r="BA11" s="641"/>
      <c r="BB11" s="641"/>
      <c r="BC11" s="641"/>
      <c r="BD11" s="641"/>
      <c r="BE11" s="641"/>
      <c r="BF11" s="642"/>
      <c r="BG11" s="643">
        <v>56231</v>
      </c>
      <c r="BH11" s="644"/>
      <c r="BI11" s="644"/>
      <c r="BJ11" s="644"/>
      <c r="BK11" s="644"/>
      <c r="BL11" s="644"/>
      <c r="BM11" s="644"/>
      <c r="BN11" s="645"/>
      <c r="BO11" s="646">
        <v>1.6</v>
      </c>
      <c r="BP11" s="646"/>
      <c r="BQ11" s="646"/>
      <c r="BR11" s="646"/>
      <c r="BS11" s="652" t="s">
        <v>237</v>
      </c>
      <c r="BT11" s="644"/>
      <c r="BU11" s="644"/>
      <c r="BV11" s="644"/>
      <c r="BW11" s="644"/>
      <c r="BX11" s="644"/>
      <c r="BY11" s="644"/>
      <c r="BZ11" s="644"/>
      <c r="CA11" s="644"/>
      <c r="CB11" s="653"/>
      <c r="CD11" s="658" t="s">
        <v>254</v>
      </c>
      <c r="CE11" s="659"/>
      <c r="CF11" s="659"/>
      <c r="CG11" s="659"/>
      <c r="CH11" s="659"/>
      <c r="CI11" s="659"/>
      <c r="CJ11" s="659"/>
      <c r="CK11" s="659"/>
      <c r="CL11" s="659"/>
      <c r="CM11" s="659"/>
      <c r="CN11" s="659"/>
      <c r="CO11" s="659"/>
      <c r="CP11" s="659"/>
      <c r="CQ11" s="660"/>
      <c r="CR11" s="643">
        <v>1516727</v>
      </c>
      <c r="CS11" s="644"/>
      <c r="CT11" s="644"/>
      <c r="CU11" s="644"/>
      <c r="CV11" s="644"/>
      <c r="CW11" s="644"/>
      <c r="CX11" s="644"/>
      <c r="CY11" s="645"/>
      <c r="CZ11" s="646">
        <v>4.5</v>
      </c>
      <c r="DA11" s="646"/>
      <c r="DB11" s="646"/>
      <c r="DC11" s="646"/>
      <c r="DD11" s="652">
        <v>624279</v>
      </c>
      <c r="DE11" s="644"/>
      <c r="DF11" s="644"/>
      <c r="DG11" s="644"/>
      <c r="DH11" s="644"/>
      <c r="DI11" s="644"/>
      <c r="DJ11" s="644"/>
      <c r="DK11" s="644"/>
      <c r="DL11" s="644"/>
      <c r="DM11" s="644"/>
      <c r="DN11" s="644"/>
      <c r="DO11" s="644"/>
      <c r="DP11" s="645"/>
      <c r="DQ11" s="652">
        <v>765733</v>
      </c>
      <c r="DR11" s="644"/>
      <c r="DS11" s="644"/>
      <c r="DT11" s="644"/>
      <c r="DU11" s="644"/>
      <c r="DV11" s="644"/>
      <c r="DW11" s="644"/>
      <c r="DX11" s="644"/>
      <c r="DY11" s="644"/>
      <c r="DZ11" s="644"/>
      <c r="EA11" s="644"/>
      <c r="EB11" s="644"/>
      <c r="EC11" s="653"/>
    </row>
    <row r="12" spans="2:143" ht="11.25" customHeight="1" x14ac:dyDescent="0.15">
      <c r="B12" s="640" t="s">
        <v>255</v>
      </c>
      <c r="C12" s="641"/>
      <c r="D12" s="641"/>
      <c r="E12" s="641"/>
      <c r="F12" s="641"/>
      <c r="G12" s="641"/>
      <c r="H12" s="641"/>
      <c r="I12" s="641"/>
      <c r="J12" s="641"/>
      <c r="K12" s="641"/>
      <c r="L12" s="641"/>
      <c r="M12" s="641"/>
      <c r="N12" s="641"/>
      <c r="O12" s="641"/>
      <c r="P12" s="641"/>
      <c r="Q12" s="642"/>
      <c r="R12" s="643">
        <v>6102</v>
      </c>
      <c r="S12" s="644"/>
      <c r="T12" s="644"/>
      <c r="U12" s="644"/>
      <c r="V12" s="644"/>
      <c r="W12" s="644"/>
      <c r="X12" s="644"/>
      <c r="Y12" s="645"/>
      <c r="Z12" s="646">
        <v>0</v>
      </c>
      <c r="AA12" s="646"/>
      <c r="AB12" s="646"/>
      <c r="AC12" s="646"/>
      <c r="AD12" s="647">
        <v>6102</v>
      </c>
      <c r="AE12" s="647"/>
      <c r="AF12" s="647"/>
      <c r="AG12" s="647"/>
      <c r="AH12" s="647"/>
      <c r="AI12" s="647"/>
      <c r="AJ12" s="647"/>
      <c r="AK12" s="647"/>
      <c r="AL12" s="648">
        <v>0</v>
      </c>
      <c r="AM12" s="649"/>
      <c r="AN12" s="649"/>
      <c r="AO12" s="650"/>
      <c r="AP12" s="640" t="s">
        <v>256</v>
      </c>
      <c r="AQ12" s="641"/>
      <c r="AR12" s="641"/>
      <c r="AS12" s="641"/>
      <c r="AT12" s="641"/>
      <c r="AU12" s="641"/>
      <c r="AV12" s="641"/>
      <c r="AW12" s="641"/>
      <c r="AX12" s="641"/>
      <c r="AY12" s="641"/>
      <c r="AZ12" s="641"/>
      <c r="BA12" s="641"/>
      <c r="BB12" s="641"/>
      <c r="BC12" s="641"/>
      <c r="BD12" s="641"/>
      <c r="BE12" s="641"/>
      <c r="BF12" s="642"/>
      <c r="BG12" s="643">
        <v>1792585</v>
      </c>
      <c r="BH12" s="644"/>
      <c r="BI12" s="644"/>
      <c r="BJ12" s="644"/>
      <c r="BK12" s="644"/>
      <c r="BL12" s="644"/>
      <c r="BM12" s="644"/>
      <c r="BN12" s="645"/>
      <c r="BO12" s="646">
        <v>49.4</v>
      </c>
      <c r="BP12" s="646"/>
      <c r="BQ12" s="646"/>
      <c r="BR12" s="646"/>
      <c r="BS12" s="652" t="s">
        <v>231</v>
      </c>
      <c r="BT12" s="644"/>
      <c r="BU12" s="644"/>
      <c r="BV12" s="644"/>
      <c r="BW12" s="644"/>
      <c r="BX12" s="644"/>
      <c r="BY12" s="644"/>
      <c r="BZ12" s="644"/>
      <c r="CA12" s="644"/>
      <c r="CB12" s="653"/>
      <c r="CD12" s="658" t="s">
        <v>257</v>
      </c>
      <c r="CE12" s="659"/>
      <c r="CF12" s="659"/>
      <c r="CG12" s="659"/>
      <c r="CH12" s="659"/>
      <c r="CI12" s="659"/>
      <c r="CJ12" s="659"/>
      <c r="CK12" s="659"/>
      <c r="CL12" s="659"/>
      <c r="CM12" s="659"/>
      <c r="CN12" s="659"/>
      <c r="CO12" s="659"/>
      <c r="CP12" s="659"/>
      <c r="CQ12" s="660"/>
      <c r="CR12" s="643">
        <v>663146</v>
      </c>
      <c r="CS12" s="644"/>
      <c r="CT12" s="644"/>
      <c r="CU12" s="644"/>
      <c r="CV12" s="644"/>
      <c r="CW12" s="644"/>
      <c r="CX12" s="644"/>
      <c r="CY12" s="645"/>
      <c r="CZ12" s="646">
        <v>2</v>
      </c>
      <c r="DA12" s="646"/>
      <c r="DB12" s="646"/>
      <c r="DC12" s="646"/>
      <c r="DD12" s="652">
        <v>40952</v>
      </c>
      <c r="DE12" s="644"/>
      <c r="DF12" s="644"/>
      <c r="DG12" s="644"/>
      <c r="DH12" s="644"/>
      <c r="DI12" s="644"/>
      <c r="DJ12" s="644"/>
      <c r="DK12" s="644"/>
      <c r="DL12" s="644"/>
      <c r="DM12" s="644"/>
      <c r="DN12" s="644"/>
      <c r="DO12" s="644"/>
      <c r="DP12" s="645"/>
      <c r="DQ12" s="652">
        <v>406110</v>
      </c>
      <c r="DR12" s="644"/>
      <c r="DS12" s="644"/>
      <c r="DT12" s="644"/>
      <c r="DU12" s="644"/>
      <c r="DV12" s="644"/>
      <c r="DW12" s="644"/>
      <c r="DX12" s="644"/>
      <c r="DY12" s="644"/>
      <c r="DZ12" s="644"/>
      <c r="EA12" s="644"/>
      <c r="EB12" s="644"/>
      <c r="EC12" s="653"/>
    </row>
    <row r="13" spans="2:143" ht="11.25" customHeight="1" x14ac:dyDescent="0.15">
      <c r="B13" s="640" t="s">
        <v>258</v>
      </c>
      <c r="C13" s="641"/>
      <c r="D13" s="641"/>
      <c r="E13" s="641"/>
      <c r="F13" s="641"/>
      <c r="G13" s="641"/>
      <c r="H13" s="641"/>
      <c r="I13" s="641"/>
      <c r="J13" s="641"/>
      <c r="K13" s="641"/>
      <c r="L13" s="641"/>
      <c r="M13" s="641"/>
      <c r="N13" s="641"/>
      <c r="O13" s="641"/>
      <c r="P13" s="641"/>
      <c r="Q13" s="642"/>
      <c r="R13" s="643" t="s">
        <v>231</v>
      </c>
      <c r="S13" s="644"/>
      <c r="T13" s="644"/>
      <c r="U13" s="644"/>
      <c r="V13" s="644"/>
      <c r="W13" s="644"/>
      <c r="X13" s="644"/>
      <c r="Y13" s="645"/>
      <c r="Z13" s="646" t="s">
        <v>147</v>
      </c>
      <c r="AA13" s="646"/>
      <c r="AB13" s="646"/>
      <c r="AC13" s="646"/>
      <c r="AD13" s="647" t="s">
        <v>231</v>
      </c>
      <c r="AE13" s="647"/>
      <c r="AF13" s="647"/>
      <c r="AG13" s="647"/>
      <c r="AH13" s="647"/>
      <c r="AI13" s="647"/>
      <c r="AJ13" s="647"/>
      <c r="AK13" s="647"/>
      <c r="AL13" s="648" t="s">
        <v>147</v>
      </c>
      <c r="AM13" s="649"/>
      <c r="AN13" s="649"/>
      <c r="AO13" s="650"/>
      <c r="AP13" s="640" t="s">
        <v>259</v>
      </c>
      <c r="AQ13" s="641"/>
      <c r="AR13" s="641"/>
      <c r="AS13" s="641"/>
      <c r="AT13" s="641"/>
      <c r="AU13" s="641"/>
      <c r="AV13" s="641"/>
      <c r="AW13" s="641"/>
      <c r="AX13" s="641"/>
      <c r="AY13" s="641"/>
      <c r="AZ13" s="641"/>
      <c r="BA13" s="641"/>
      <c r="BB13" s="641"/>
      <c r="BC13" s="641"/>
      <c r="BD13" s="641"/>
      <c r="BE13" s="641"/>
      <c r="BF13" s="642"/>
      <c r="BG13" s="643">
        <v>1790148</v>
      </c>
      <c r="BH13" s="644"/>
      <c r="BI13" s="644"/>
      <c r="BJ13" s="644"/>
      <c r="BK13" s="644"/>
      <c r="BL13" s="644"/>
      <c r="BM13" s="644"/>
      <c r="BN13" s="645"/>
      <c r="BO13" s="646">
        <v>49.4</v>
      </c>
      <c r="BP13" s="646"/>
      <c r="BQ13" s="646"/>
      <c r="BR13" s="646"/>
      <c r="BS13" s="652" t="s">
        <v>231</v>
      </c>
      <c r="BT13" s="644"/>
      <c r="BU13" s="644"/>
      <c r="BV13" s="644"/>
      <c r="BW13" s="644"/>
      <c r="BX13" s="644"/>
      <c r="BY13" s="644"/>
      <c r="BZ13" s="644"/>
      <c r="CA13" s="644"/>
      <c r="CB13" s="653"/>
      <c r="CD13" s="658" t="s">
        <v>260</v>
      </c>
      <c r="CE13" s="659"/>
      <c r="CF13" s="659"/>
      <c r="CG13" s="659"/>
      <c r="CH13" s="659"/>
      <c r="CI13" s="659"/>
      <c r="CJ13" s="659"/>
      <c r="CK13" s="659"/>
      <c r="CL13" s="659"/>
      <c r="CM13" s="659"/>
      <c r="CN13" s="659"/>
      <c r="CO13" s="659"/>
      <c r="CP13" s="659"/>
      <c r="CQ13" s="660"/>
      <c r="CR13" s="643">
        <v>2506478</v>
      </c>
      <c r="CS13" s="644"/>
      <c r="CT13" s="644"/>
      <c r="CU13" s="644"/>
      <c r="CV13" s="644"/>
      <c r="CW13" s="644"/>
      <c r="CX13" s="644"/>
      <c r="CY13" s="645"/>
      <c r="CZ13" s="646">
        <v>7.4</v>
      </c>
      <c r="DA13" s="646"/>
      <c r="DB13" s="646"/>
      <c r="DC13" s="646"/>
      <c r="DD13" s="652">
        <v>1609914</v>
      </c>
      <c r="DE13" s="644"/>
      <c r="DF13" s="644"/>
      <c r="DG13" s="644"/>
      <c r="DH13" s="644"/>
      <c r="DI13" s="644"/>
      <c r="DJ13" s="644"/>
      <c r="DK13" s="644"/>
      <c r="DL13" s="644"/>
      <c r="DM13" s="644"/>
      <c r="DN13" s="644"/>
      <c r="DO13" s="644"/>
      <c r="DP13" s="645"/>
      <c r="DQ13" s="652">
        <v>1133784</v>
      </c>
      <c r="DR13" s="644"/>
      <c r="DS13" s="644"/>
      <c r="DT13" s="644"/>
      <c r="DU13" s="644"/>
      <c r="DV13" s="644"/>
      <c r="DW13" s="644"/>
      <c r="DX13" s="644"/>
      <c r="DY13" s="644"/>
      <c r="DZ13" s="644"/>
      <c r="EA13" s="644"/>
      <c r="EB13" s="644"/>
      <c r="EC13" s="653"/>
    </row>
    <row r="14" spans="2:143" ht="11.25" customHeight="1" x14ac:dyDescent="0.15">
      <c r="B14" s="640" t="s">
        <v>261</v>
      </c>
      <c r="C14" s="641"/>
      <c r="D14" s="641"/>
      <c r="E14" s="641"/>
      <c r="F14" s="641"/>
      <c r="G14" s="641"/>
      <c r="H14" s="641"/>
      <c r="I14" s="641"/>
      <c r="J14" s="641"/>
      <c r="K14" s="641"/>
      <c r="L14" s="641"/>
      <c r="M14" s="641"/>
      <c r="N14" s="641"/>
      <c r="O14" s="641"/>
      <c r="P14" s="641"/>
      <c r="Q14" s="642"/>
      <c r="R14" s="643">
        <v>26003</v>
      </c>
      <c r="S14" s="644"/>
      <c r="T14" s="644"/>
      <c r="U14" s="644"/>
      <c r="V14" s="644"/>
      <c r="W14" s="644"/>
      <c r="X14" s="644"/>
      <c r="Y14" s="645"/>
      <c r="Z14" s="646">
        <v>0.1</v>
      </c>
      <c r="AA14" s="646"/>
      <c r="AB14" s="646"/>
      <c r="AC14" s="646"/>
      <c r="AD14" s="647">
        <v>26003</v>
      </c>
      <c r="AE14" s="647"/>
      <c r="AF14" s="647"/>
      <c r="AG14" s="647"/>
      <c r="AH14" s="647"/>
      <c r="AI14" s="647"/>
      <c r="AJ14" s="647"/>
      <c r="AK14" s="647"/>
      <c r="AL14" s="648">
        <v>0.2</v>
      </c>
      <c r="AM14" s="649"/>
      <c r="AN14" s="649"/>
      <c r="AO14" s="650"/>
      <c r="AP14" s="640" t="s">
        <v>262</v>
      </c>
      <c r="AQ14" s="641"/>
      <c r="AR14" s="641"/>
      <c r="AS14" s="641"/>
      <c r="AT14" s="641"/>
      <c r="AU14" s="641"/>
      <c r="AV14" s="641"/>
      <c r="AW14" s="641"/>
      <c r="AX14" s="641"/>
      <c r="AY14" s="641"/>
      <c r="AZ14" s="641"/>
      <c r="BA14" s="641"/>
      <c r="BB14" s="641"/>
      <c r="BC14" s="641"/>
      <c r="BD14" s="641"/>
      <c r="BE14" s="641"/>
      <c r="BF14" s="642"/>
      <c r="BG14" s="643">
        <v>192561</v>
      </c>
      <c r="BH14" s="644"/>
      <c r="BI14" s="644"/>
      <c r="BJ14" s="644"/>
      <c r="BK14" s="644"/>
      <c r="BL14" s="644"/>
      <c r="BM14" s="644"/>
      <c r="BN14" s="645"/>
      <c r="BO14" s="646">
        <v>5.3</v>
      </c>
      <c r="BP14" s="646"/>
      <c r="BQ14" s="646"/>
      <c r="BR14" s="646"/>
      <c r="BS14" s="652" t="s">
        <v>237</v>
      </c>
      <c r="BT14" s="644"/>
      <c r="BU14" s="644"/>
      <c r="BV14" s="644"/>
      <c r="BW14" s="644"/>
      <c r="BX14" s="644"/>
      <c r="BY14" s="644"/>
      <c r="BZ14" s="644"/>
      <c r="CA14" s="644"/>
      <c r="CB14" s="653"/>
      <c r="CD14" s="658" t="s">
        <v>263</v>
      </c>
      <c r="CE14" s="659"/>
      <c r="CF14" s="659"/>
      <c r="CG14" s="659"/>
      <c r="CH14" s="659"/>
      <c r="CI14" s="659"/>
      <c r="CJ14" s="659"/>
      <c r="CK14" s="659"/>
      <c r="CL14" s="659"/>
      <c r="CM14" s="659"/>
      <c r="CN14" s="659"/>
      <c r="CO14" s="659"/>
      <c r="CP14" s="659"/>
      <c r="CQ14" s="660"/>
      <c r="CR14" s="643">
        <v>1002121</v>
      </c>
      <c r="CS14" s="644"/>
      <c r="CT14" s="644"/>
      <c r="CU14" s="644"/>
      <c r="CV14" s="644"/>
      <c r="CW14" s="644"/>
      <c r="CX14" s="644"/>
      <c r="CY14" s="645"/>
      <c r="CZ14" s="646">
        <v>3</v>
      </c>
      <c r="DA14" s="646"/>
      <c r="DB14" s="646"/>
      <c r="DC14" s="646"/>
      <c r="DD14" s="652">
        <v>103084</v>
      </c>
      <c r="DE14" s="644"/>
      <c r="DF14" s="644"/>
      <c r="DG14" s="644"/>
      <c r="DH14" s="644"/>
      <c r="DI14" s="644"/>
      <c r="DJ14" s="644"/>
      <c r="DK14" s="644"/>
      <c r="DL14" s="644"/>
      <c r="DM14" s="644"/>
      <c r="DN14" s="644"/>
      <c r="DO14" s="644"/>
      <c r="DP14" s="645"/>
      <c r="DQ14" s="652">
        <v>904343</v>
      </c>
      <c r="DR14" s="644"/>
      <c r="DS14" s="644"/>
      <c r="DT14" s="644"/>
      <c r="DU14" s="644"/>
      <c r="DV14" s="644"/>
      <c r="DW14" s="644"/>
      <c r="DX14" s="644"/>
      <c r="DY14" s="644"/>
      <c r="DZ14" s="644"/>
      <c r="EA14" s="644"/>
      <c r="EB14" s="644"/>
      <c r="EC14" s="653"/>
    </row>
    <row r="15" spans="2:143" ht="11.25" customHeight="1" x14ac:dyDescent="0.15">
      <c r="B15" s="640" t="s">
        <v>264</v>
      </c>
      <c r="C15" s="641"/>
      <c r="D15" s="641"/>
      <c r="E15" s="641"/>
      <c r="F15" s="641"/>
      <c r="G15" s="641"/>
      <c r="H15" s="641"/>
      <c r="I15" s="641"/>
      <c r="J15" s="641"/>
      <c r="K15" s="641"/>
      <c r="L15" s="641"/>
      <c r="M15" s="641"/>
      <c r="N15" s="641"/>
      <c r="O15" s="641"/>
      <c r="P15" s="641"/>
      <c r="Q15" s="642"/>
      <c r="R15" s="643" t="s">
        <v>237</v>
      </c>
      <c r="S15" s="644"/>
      <c r="T15" s="644"/>
      <c r="U15" s="644"/>
      <c r="V15" s="644"/>
      <c r="W15" s="644"/>
      <c r="X15" s="644"/>
      <c r="Y15" s="645"/>
      <c r="Z15" s="646" t="s">
        <v>237</v>
      </c>
      <c r="AA15" s="646"/>
      <c r="AB15" s="646"/>
      <c r="AC15" s="646"/>
      <c r="AD15" s="647" t="s">
        <v>237</v>
      </c>
      <c r="AE15" s="647"/>
      <c r="AF15" s="647"/>
      <c r="AG15" s="647"/>
      <c r="AH15" s="647"/>
      <c r="AI15" s="647"/>
      <c r="AJ15" s="647"/>
      <c r="AK15" s="647"/>
      <c r="AL15" s="648" t="s">
        <v>237</v>
      </c>
      <c r="AM15" s="649"/>
      <c r="AN15" s="649"/>
      <c r="AO15" s="650"/>
      <c r="AP15" s="640" t="s">
        <v>265</v>
      </c>
      <c r="AQ15" s="641"/>
      <c r="AR15" s="641"/>
      <c r="AS15" s="641"/>
      <c r="AT15" s="641"/>
      <c r="AU15" s="641"/>
      <c r="AV15" s="641"/>
      <c r="AW15" s="641"/>
      <c r="AX15" s="641"/>
      <c r="AY15" s="641"/>
      <c r="AZ15" s="641"/>
      <c r="BA15" s="641"/>
      <c r="BB15" s="641"/>
      <c r="BC15" s="641"/>
      <c r="BD15" s="641"/>
      <c r="BE15" s="641"/>
      <c r="BF15" s="642"/>
      <c r="BG15" s="643">
        <v>268083</v>
      </c>
      <c r="BH15" s="644"/>
      <c r="BI15" s="644"/>
      <c r="BJ15" s="644"/>
      <c r="BK15" s="644"/>
      <c r="BL15" s="644"/>
      <c r="BM15" s="644"/>
      <c r="BN15" s="645"/>
      <c r="BO15" s="646">
        <v>7.4</v>
      </c>
      <c r="BP15" s="646"/>
      <c r="BQ15" s="646"/>
      <c r="BR15" s="646"/>
      <c r="BS15" s="652" t="s">
        <v>231</v>
      </c>
      <c r="BT15" s="644"/>
      <c r="BU15" s="644"/>
      <c r="BV15" s="644"/>
      <c r="BW15" s="644"/>
      <c r="BX15" s="644"/>
      <c r="BY15" s="644"/>
      <c r="BZ15" s="644"/>
      <c r="CA15" s="644"/>
      <c r="CB15" s="653"/>
      <c r="CD15" s="658" t="s">
        <v>266</v>
      </c>
      <c r="CE15" s="659"/>
      <c r="CF15" s="659"/>
      <c r="CG15" s="659"/>
      <c r="CH15" s="659"/>
      <c r="CI15" s="659"/>
      <c r="CJ15" s="659"/>
      <c r="CK15" s="659"/>
      <c r="CL15" s="659"/>
      <c r="CM15" s="659"/>
      <c r="CN15" s="659"/>
      <c r="CO15" s="659"/>
      <c r="CP15" s="659"/>
      <c r="CQ15" s="660"/>
      <c r="CR15" s="643">
        <v>4438756</v>
      </c>
      <c r="CS15" s="644"/>
      <c r="CT15" s="644"/>
      <c r="CU15" s="644"/>
      <c r="CV15" s="644"/>
      <c r="CW15" s="644"/>
      <c r="CX15" s="644"/>
      <c r="CY15" s="645"/>
      <c r="CZ15" s="646">
        <v>13.2</v>
      </c>
      <c r="DA15" s="646"/>
      <c r="DB15" s="646"/>
      <c r="DC15" s="646"/>
      <c r="DD15" s="652">
        <v>2464335</v>
      </c>
      <c r="DE15" s="644"/>
      <c r="DF15" s="644"/>
      <c r="DG15" s="644"/>
      <c r="DH15" s="644"/>
      <c r="DI15" s="644"/>
      <c r="DJ15" s="644"/>
      <c r="DK15" s="644"/>
      <c r="DL15" s="644"/>
      <c r="DM15" s="644"/>
      <c r="DN15" s="644"/>
      <c r="DO15" s="644"/>
      <c r="DP15" s="645"/>
      <c r="DQ15" s="652">
        <v>1999992</v>
      </c>
      <c r="DR15" s="644"/>
      <c r="DS15" s="644"/>
      <c r="DT15" s="644"/>
      <c r="DU15" s="644"/>
      <c r="DV15" s="644"/>
      <c r="DW15" s="644"/>
      <c r="DX15" s="644"/>
      <c r="DY15" s="644"/>
      <c r="DZ15" s="644"/>
      <c r="EA15" s="644"/>
      <c r="EB15" s="644"/>
      <c r="EC15" s="653"/>
    </row>
    <row r="16" spans="2:143" ht="11.25" customHeight="1" x14ac:dyDescent="0.15">
      <c r="B16" s="640" t="s">
        <v>267</v>
      </c>
      <c r="C16" s="641"/>
      <c r="D16" s="641"/>
      <c r="E16" s="641"/>
      <c r="F16" s="641"/>
      <c r="G16" s="641"/>
      <c r="H16" s="641"/>
      <c r="I16" s="641"/>
      <c r="J16" s="641"/>
      <c r="K16" s="641"/>
      <c r="L16" s="641"/>
      <c r="M16" s="641"/>
      <c r="N16" s="641"/>
      <c r="O16" s="641"/>
      <c r="P16" s="641"/>
      <c r="Q16" s="642"/>
      <c r="R16" s="643">
        <v>5656</v>
      </c>
      <c r="S16" s="644"/>
      <c r="T16" s="644"/>
      <c r="U16" s="644"/>
      <c r="V16" s="644"/>
      <c r="W16" s="644"/>
      <c r="X16" s="644"/>
      <c r="Y16" s="645"/>
      <c r="Z16" s="646">
        <v>0</v>
      </c>
      <c r="AA16" s="646"/>
      <c r="AB16" s="646"/>
      <c r="AC16" s="646"/>
      <c r="AD16" s="647">
        <v>5656</v>
      </c>
      <c r="AE16" s="647"/>
      <c r="AF16" s="647"/>
      <c r="AG16" s="647"/>
      <c r="AH16" s="647"/>
      <c r="AI16" s="647"/>
      <c r="AJ16" s="647"/>
      <c r="AK16" s="647"/>
      <c r="AL16" s="648">
        <v>0</v>
      </c>
      <c r="AM16" s="649"/>
      <c r="AN16" s="649"/>
      <c r="AO16" s="650"/>
      <c r="AP16" s="640" t="s">
        <v>268</v>
      </c>
      <c r="AQ16" s="641"/>
      <c r="AR16" s="641"/>
      <c r="AS16" s="641"/>
      <c r="AT16" s="641"/>
      <c r="AU16" s="641"/>
      <c r="AV16" s="641"/>
      <c r="AW16" s="641"/>
      <c r="AX16" s="641"/>
      <c r="AY16" s="641"/>
      <c r="AZ16" s="641"/>
      <c r="BA16" s="641"/>
      <c r="BB16" s="641"/>
      <c r="BC16" s="641"/>
      <c r="BD16" s="641"/>
      <c r="BE16" s="641"/>
      <c r="BF16" s="642"/>
      <c r="BG16" s="643" t="s">
        <v>231</v>
      </c>
      <c r="BH16" s="644"/>
      <c r="BI16" s="644"/>
      <c r="BJ16" s="644"/>
      <c r="BK16" s="644"/>
      <c r="BL16" s="644"/>
      <c r="BM16" s="644"/>
      <c r="BN16" s="645"/>
      <c r="BO16" s="646" t="s">
        <v>237</v>
      </c>
      <c r="BP16" s="646"/>
      <c r="BQ16" s="646"/>
      <c r="BR16" s="646"/>
      <c r="BS16" s="652" t="s">
        <v>231</v>
      </c>
      <c r="BT16" s="644"/>
      <c r="BU16" s="644"/>
      <c r="BV16" s="644"/>
      <c r="BW16" s="644"/>
      <c r="BX16" s="644"/>
      <c r="BY16" s="644"/>
      <c r="BZ16" s="644"/>
      <c r="CA16" s="644"/>
      <c r="CB16" s="653"/>
      <c r="CD16" s="658" t="s">
        <v>269</v>
      </c>
      <c r="CE16" s="659"/>
      <c r="CF16" s="659"/>
      <c r="CG16" s="659"/>
      <c r="CH16" s="659"/>
      <c r="CI16" s="659"/>
      <c r="CJ16" s="659"/>
      <c r="CK16" s="659"/>
      <c r="CL16" s="659"/>
      <c r="CM16" s="659"/>
      <c r="CN16" s="659"/>
      <c r="CO16" s="659"/>
      <c r="CP16" s="659"/>
      <c r="CQ16" s="660"/>
      <c r="CR16" s="643">
        <v>252041</v>
      </c>
      <c r="CS16" s="644"/>
      <c r="CT16" s="644"/>
      <c r="CU16" s="644"/>
      <c r="CV16" s="644"/>
      <c r="CW16" s="644"/>
      <c r="CX16" s="644"/>
      <c r="CY16" s="645"/>
      <c r="CZ16" s="646">
        <v>0.7</v>
      </c>
      <c r="DA16" s="646"/>
      <c r="DB16" s="646"/>
      <c r="DC16" s="646"/>
      <c r="DD16" s="652" t="s">
        <v>231</v>
      </c>
      <c r="DE16" s="644"/>
      <c r="DF16" s="644"/>
      <c r="DG16" s="644"/>
      <c r="DH16" s="644"/>
      <c r="DI16" s="644"/>
      <c r="DJ16" s="644"/>
      <c r="DK16" s="644"/>
      <c r="DL16" s="644"/>
      <c r="DM16" s="644"/>
      <c r="DN16" s="644"/>
      <c r="DO16" s="644"/>
      <c r="DP16" s="645"/>
      <c r="DQ16" s="652">
        <v>24596</v>
      </c>
      <c r="DR16" s="644"/>
      <c r="DS16" s="644"/>
      <c r="DT16" s="644"/>
      <c r="DU16" s="644"/>
      <c r="DV16" s="644"/>
      <c r="DW16" s="644"/>
      <c r="DX16" s="644"/>
      <c r="DY16" s="644"/>
      <c r="DZ16" s="644"/>
      <c r="EA16" s="644"/>
      <c r="EB16" s="644"/>
      <c r="EC16" s="653"/>
    </row>
    <row r="17" spans="2:133" ht="11.25" customHeight="1" x14ac:dyDescent="0.15">
      <c r="B17" s="640" t="s">
        <v>270</v>
      </c>
      <c r="C17" s="641"/>
      <c r="D17" s="641"/>
      <c r="E17" s="641"/>
      <c r="F17" s="641"/>
      <c r="G17" s="641"/>
      <c r="H17" s="641"/>
      <c r="I17" s="641"/>
      <c r="J17" s="641"/>
      <c r="K17" s="641"/>
      <c r="L17" s="641"/>
      <c r="M17" s="641"/>
      <c r="N17" s="641"/>
      <c r="O17" s="641"/>
      <c r="P17" s="641"/>
      <c r="Q17" s="642"/>
      <c r="R17" s="643">
        <v>40372</v>
      </c>
      <c r="S17" s="644"/>
      <c r="T17" s="644"/>
      <c r="U17" s="644"/>
      <c r="V17" s="644"/>
      <c r="W17" s="644"/>
      <c r="X17" s="644"/>
      <c r="Y17" s="645"/>
      <c r="Z17" s="646">
        <v>0.1</v>
      </c>
      <c r="AA17" s="646"/>
      <c r="AB17" s="646"/>
      <c r="AC17" s="646"/>
      <c r="AD17" s="647">
        <v>40372</v>
      </c>
      <c r="AE17" s="647"/>
      <c r="AF17" s="647"/>
      <c r="AG17" s="647"/>
      <c r="AH17" s="647"/>
      <c r="AI17" s="647"/>
      <c r="AJ17" s="647"/>
      <c r="AK17" s="647"/>
      <c r="AL17" s="648">
        <v>0.2</v>
      </c>
      <c r="AM17" s="649"/>
      <c r="AN17" s="649"/>
      <c r="AO17" s="650"/>
      <c r="AP17" s="640" t="s">
        <v>271</v>
      </c>
      <c r="AQ17" s="641"/>
      <c r="AR17" s="641"/>
      <c r="AS17" s="641"/>
      <c r="AT17" s="641"/>
      <c r="AU17" s="641"/>
      <c r="AV17" s="641"/>
      <c r="AW17" s="641"/>
      <c r="AX17" s="641"/>
      <c r="AY17" s="641"/>
      <c r="AZ17" s="641"/>
      <c r="BA17" s="641"/>
      <c r="BB17" s="641"/>
      <c r="BC17" s="641"/>
      <c r="BD17" s="641"/>
      <c r="BE17" s="641"/>
      <c r="BF17" s="642"/>
      <c r="BG17" s="643" t="s">
        <v>231</v>
      </c>
      <c r="BH17" s="644"/>
      <c r="BI17" s="644"/>
      <c r="BJ17" s="644"/>
      <c r="BK17" s="644"/>
      <c r="BL17" s="644"/>
      <c r="BM17" s="644"/>
      <c r="BN17" s="645"/>
      <c r="BO17" s="646" t="s">
        <v>237</v>
      </c>
      <c r="BP17" s="646"/>
      <c r="BQ17" s="646"/>
      <c r="BR17" s="646"/>
      <c r="BS17" s="652" t="s">
        <v>237</v>
      </c>
      <c r="BT17" s="644"/>
      <c r="BU17" s="644"/>
      <c r="BV17" s="644"/>
      <c r="BW17" s="644"/>
      <c r="BX17" s="644"/>
      <c r="BY17" s="644"/>
      <c r="BZ17" s="644"/>
      <c r="CA17" s="644"/>
      <c r="CB17" s="653"/>
      <c r="CD17" s="658" t="s">
        <v>272</v>
      </c>
      <c r="CE17" s="659"/>
      <c r="CF17" s="659"/>
      <c r="CG17" s="659"/>
      <c r="CH17" s="659"/>
      <c r="CI17" s="659"/>
      <c r="CJ17" s="659"/>
      <c r="CK17" s="659"/>
      <c r="CL17" s="659"/>
      <c r="CM17" s="659"/>
      <c r="CN17" s="659"/>
      <c r="CO17" s="659"/>
      <c r="CP17" s="659"/>
      <c r="CQ17" s="660"/>
      <c r="CR17" s="643">
        <v>4873215</v>
      </c>
      <c r="CS17" s="644"/>
      <c r="CT17" s="644"/>
      <c r="CU17" s="644"/>
      <c r="CV17" s="644"/>
      <c r="CW17" s="644"/>
      <c r="CX17" s="644"/>
      <c r="CY17" s="645"/>
      <c r="CZ17" s="646">
        <v>14.4</v>
      </c>
      <c r="DA17" s="646"/>
      <c r="DB17" s="646"/>
      <c r="DC17" s="646"/>
      <c r="DD17" s="652" t="s">
        <v>231</v>
      </c>
      <c r="DE17" s="644"/>
      <c r="DF17" s="644"/>
      <c r="DG17" s="644"/>
      <c r="DH17" s="644"/>
      <c r="DI17" s="644"/>
      <c r="DJ17" s="644"/>
      <c r="DK17" s="644"/>
      <c r="DL17" s="644"/>
      <c r="DM17" s="644"/>
      <c r="DN17" s="644"/>
      <c r="DO17" s="644"/>
      <c r="DP17" s="645"/>
      <c r="DQ17" s="652">
        <v>4862755</v>
      </c>
      <c r="DR17" s="644"/>
      <c r="DS17" s="644"/>
      <c r="DT17" s="644"/>
      <c r="DU17" s="644"/>
      <c r="DV17" s="644"/>
      <c r="DW17" s="644"/>
      <c r="DX17" s="644"/>
      <c r="DY17" s="644"/>
      <c r="DZ17" s="644"/>
      <c r="EA17" s="644"/>
      <c r="EB17" s="644"/>
      <c r="EC17" s="653"/>
    </row>
    <row r="18" spans="2:133" ht="11.25" customHeight="1" x14ac:dyDescent="0.15">
      <c r="B18" s="640" t="s">
        <v>273</v>
      </c>
      <c r="C18" s="641"/>
      <c r="D18" s="641"/>
      <c r="E18" s="641"/>
      <c r="F18" s="641"/>
      <c r="G18" s="641"/>
      <c r="H18" s="641"/>
      <c r="I18" s="641"/>
      <c r="J18" s="641"/>
      <c r="K18" s="641"/>
      <c r="L18" s="641"/>
      <c r="M18" s="641"/>
      <c r="N18" s="641"/>
      <c r="O18" s="641"/>
      <c r="P18" s="641"/>
      <c r="Q18" s="642"/>
      <c r="R18" s="643">
        <v>7804</v>
      </c>
      <c r="S18" s="644"/>
      <c r="T18" s="644"/>
      <c r="U18" s="644"/>
      <c r="V18" s="644"/>
      <c r="W18" s="644"/>
      <c r="X18" s="644"/>
      <c r="Y18" s="645"/>
      <c r="Z18" s="646">
        <v>0</v>
      </c>
      <c r="AA18" s="646"/>
      <c r="AB18" s="646"/>
      <c r="AC18" s="646"/>
      <c r="AD18" s="647">
        <v>7804</v>
      </c>
      <c r="AE18" s="647"/>
      <c r="AF18" s="647"/>
      <c r="AG18" s="647"/>
      <c r="AH18" s="647"/>
      <c r="AI18" s="647"/>
      <c r="AJ18" s="647"/>
      <c r="AK18" s="647"/>
      <c r="AL18" s="648">
        <v>0</v>
      </c>
      <c r="AM18" s="649"/>
      <c r="AN18" s="649"/>
      <c r="AO18" s="650"/>
      <c r="AP18" s="640" t="s">
        <v>274</v>
      </c>
      <c r="AQ18" s="641"/>
      <c r="AR18" s="641"/>
      <c r="AS18" s="641"/>
      <c r="AT18" s="641"/>
      <c r="AU18" s="641"/>
      <c r="AV18" s="641"/>
      <c r="AW18" s="641"/>
      <c r="AX18" s="641"/>
      <c r="AY18" s="641"/>
      <c r="AZ18" s="641"/>
      <c r="BA18" s="641"/>
      <c r="BB18" s="641"/>
      <c r="BC18" s="641"/>
      <c r="BD18" s="641"/>
      <c r="BE18" s="641"/>
      <c r="BF18" s="642"/>
      <c r="BG18" s="643" t="s">
        <v>237</v>
      </c>
      <c r="BH18" s="644"/>
      <c r="BI18" s="644"/>
      <c r="BJ18" s="644"/>
      <c r="BK18" s="644"/>
      <c r="BL18" s="644"/>
      <c r="BM18" s="644"/>
      <c r="BN18" s="645"/>
      <c r="BO18" s="646" t="s">
        <v>231</v>
      </c>
      <c r="BP18" s="646"/>
      <c r="BQ18" s="646"/>
      <c r="BR18" s="646"/>
      <c r="BS18" s="652" t="s">
        <v>147</v>
      </c>
      <c r="BT18" s="644"/>
      <c r="BU18" s="644"/>
      <c r="BV18" s="644"/>
      <c r="BW18" s="644"/>
      <c r="BX18" s="644"/>
      <c r="BY18" s="644"/>
      <c r="BZ18" s="644"/>
      <c r="CA18" s="644"/>
      <c r="CB18" s="653"/>
      <c r="CD18" s="658" t="s">
        <v>275</v>
      </c>
      <c r="CE18" s="659"/>
      <c r="CF18" s="659"/>
      <c r="CG18" s="659"/>
      <c r="CH18" s="659"/>
      <c r="CI18" s="659"/>
      <c r="CJ18" s="659"/>
      <c r="CK18" s="659"/>
      <c r="CL18" s="659"/>
      <c r="CM18" s="659"/>
      <c r="CN18" s="659"/>
      <c r="CO18" s="659"/>
      <c r="CP18" s="659"/>
      <c r="CQ18" s="660"/>
      <c r="CR18" s="643" t="s">
        <v>237</v>
      </c>
      <c r="CS18" s="644"/>
      <c r="CT18" s="644"/>
      <c r="CU18" s="644"/>
      <c r="CV18" s="644"/>
      <c r="CW18" s="644"/>
      <c r="CX18" s="644"/>
      <c r="CY18" s="645"/>
      <c r="CZ18" s="646" t="s">
        <v>249</v>
      </c>
      <c r="DA18" s="646"/>
      <c r="DB18" s="646"/>
      <c r="DC18" s="646"/>
      <c r="DD18" s="652" t="s">
        <v>231</v>
      </c>
      <c r="DE18" s="644"/>
      <c r="DF18" s="644"/>
      <c r="DG18" s="644"/>
      <c r="DH18" s="644"/>
      <c r="DI18" s="644"/>
      <c r="DJ18" s="644"/>
      <c r="DK18" s="644"/>
      <c r="DL18" s="644"/>
      <c r="DM18" s="644"/>
      <c r="DN18" s="644"/>
      <c r="DO18" s="644"/>
      <c r="DP18" s="645"/>
      <c r="DQ18" s="652" t="s">
        <v>249</v>
      </c>
      <c r="DR18" s="644"/>
      <c r="DS18" s="644"/>
      <c r="DT18" s="644"/>
      <c r="DU18" s="644"/>
      <c r="DV18" s="644"/>
      <c r="DW18" s="644"/>
      <c r="DX18" s="644"/>
      <c r="DY18" s="644"/>
      <c r="DZ18" s="644"/>
      <c r="EA18" s="644"/>
      <c r="EB18" s="644"/>
      <c r="EC18" s="653"/>
    </row>
    <row r="19" spans="2:133" ht="11.25" customHeight="1" x14ac:dyDescent="0.15">
      <c r="B19" s="640" t="s">
        <v>276</v>
      </c>
      <c r="C19" s="641"/>
      <c r="D19" s="641"/>
      <c r="E19" s="641"/>
      <c r="F19" s="641"/>
      <c r="G19" s="641"/>
      <c r="H19" s="641"/>
      <c r="I19" s="641"/>
      <c r="J19" s="641"/>
      <c r="K19" s="641"/>
      <c r="L19" s="641"/>
      <c r="M19" s="641"/>
      <c r="N19" s="641"/>
      <c r="O19" s="641"/>
      <c r="P19" s="641"/>
      <c r="Q19" s="642"/>
      <c r="R19" s="643">
        <v>3400</v>
      </c>
      <c r="S19" s="644"/>
      <c r="T19" s="644"/>
      <c r="U19" s="644"/>
      <c r="V19" s="644"/>
      <c r="W19" s="644"/>
      <c r="X19" s="644"/>
      <c r="Y19" s="645"/>
      <c r="Z19" s="646">
        <v>0</v>
      </c>
      <c r="AA19" s="646"/>
      <c r="AB19" s="646"/>
      <c r="AC19" s="646"/>
      <c r="AD19" s="647">
        <v>3400</v>
      </c>
      <c r="AE19" s="647"/>
      <c r="AF19" s="647"/>
      <c r="AG19" s="647"/>
      <c r="AH19" s="647"/>
      <c r="AI19" s="647"/>
      <c r="AJ19" s="647"/>
      <c r="AK19" s="647"/>
      <c r="AL19" s="648">
        <v>0</v>
      </c>
      <c r="AM19" s="649"/>
      <c r="AN19" s="649"/>
      <c r="AO19" s="650"/>
      <c r="AP19" s="640" t="s">
        <v>277</v>
      </c>
      <c r="AQ19" s="641"/>
      <c r="AR19" s="641"/>
      <c r="AS19" s="641"/>
      <c r="AT19" s="641"/>
      <c r="AU19" s="641"/>
      <c r="AV19" s="641"/>
      <c r="AW19" s="641"/>
      <c r="AX19" s="641"/>
      <c r="AY19" s="641"/>
      <c r="AZ19" s="641"/>
      <c r="BA19" s="641"/>
      <c r="BB19" s="641"/>
      <c r="BC19" s="641"/>
      <c r="BD19" s="641"/>
      <c r="BE19" s="641"/>
      <c r="BF19" s="642"/>
      <c r="BG19" s="643">
        <v>17402</v>
      </c>
      <c r="BH19" s="644"/>
      <c r="BI19" s="644"/>
      <c r="BJ19" s="644"/>
      <c r="BK19" s="644"/>
      <c r="BL19" s="644"/>
      <c r="BM19" s="644"/>
      <c r="BN19" s="645"/>
      <c r="BO19" s="646">
        <v>0.5</v>
      </c>
      <c r="BP19" s="646"/>
      <c r="BQ19" s="646"/>
      <c r="BR19" s="646"/>
      <c r="BS19" s="652" t="s">
        <v>231</v>
      </c>
      <c r="BT19" s="644"/>
      <c r="BU19" s="644"/>
      <c r="BV19" s="644"/>
      <c r="BW19" s="644"/>
      <c r="BX19" s="644"/>
      <c r="BY19" s="644"/>
      <c r="BZ19" s="644"/>
      <c r="CA19" s="644"/>
      <c r="CB19" s="653"/>
      <c r="CD19" s="658" t="s">
        <v>278</v>
      </c>
      <c r="CE19" s="659"/>
      <c r="CF19" s="659"/>
      <c r="CG19" s="659"/>
      <c r="CH19" s="659"/>
      <c r="CI19" s="659"/>
      <c r="CJ19" s="659"/>
      <c r="CK19" s="659"/>
      <c r="CL19" s="659"/>
      <c r="CM19" s="659"/>
      <c r="CN19" s="659"/>
      <c r="CO19" s="659"/>
      <c r="CP19" s="659"/>
      <c r="CQ19" s="660"/>
      <c r="CR19" s="643" t="s">
        <v>237</v>
      </c>
      <c r="CS19" s="644"/>
      <c r="CT19" s="644"/>
      <c r="CU19" s="644"/>
      <c r="CV19" s="644"/>
      <c r="CW19" s="644"/>
      <c r="CX19" s="644"/>
      <c r="CY19" s="645"/>
      <c r="CZ19" s="646" t="s">
        <v>237</v>
      </c>
      <c r="DA19" s="646"/>
      <c r="DB19" s="646"/>
      <c r="DC19" s="646"/>
      <c r="DD19" s="652" t="s">
        <v>237</v>
      </c>
      <c r="DE19" s="644"/>
      <c r="DF19" s="644"/>
      <c r="DG19" s="644"/>
      <c r="DH19" s="644"/>
      <c r="DI19" s="644"/>
      <c r="DJ19" s="644"/>
      <c r="DK19" s="644"/>
      <c r="DL19" s="644"/>
      <c r="DM19" s="644"/>
      <c r="DN19" s="644"/>
      <c r="DO19" s="644"/>
      <c r="DP19" s="645"/>
      <c r="DQ19" s="652" t="s">
        <v>231</v>
      </c>
      <c r="DR19" s="644"/>
      <c r="DS19" s="644"/>
      <c r="DT19" s="644"/>
      <c r="DU19" s="644"/>
      <c r="DV19" s="644"/>
      <c r="DW19" s="644"/>
      <c r="DX19" s="644"/>
      <c r="DY19" s="644"/>
      <c r="DZ19" s="644"/>
      <c r="EA19" s="644"/>
      <c r="EB19" s="644"/>
      <c r="EC19" s="653"/>
    </row>
    <row r="20" spans="2:133" ht="11.25" customHeight="1" x14ac:dyDescent="0.15">
      <c r="B20" s="640" t="s">
        <v>279</v>
      </c>
      <c r="C20" s="641"/>
      <c r="D20" s="641"/>
      <c r="E20" s="641"/>
      <c r="F20" s="641"/>
      <c r="G20" s="641"/>
      <c r="H20" s="641"/>
      <c r="I20" s="641"/>
      <c r="J20" s="641"/>
      <c r="K20" s="641"/>
      <c r="L20" s="641"/>
      <c r="M20" s="641"/>
      <c r="N20" s="641"/>
      <c r="O20" s="641"/>
      <c r="P20" s="641"/>
      <c r="Q20" s="642"/>
      <c r="R20" s="643">
        <v>924</v>
      </c>
      <c r="S20" s="644"/>
      <c r="T20" s="644"/>
      <c r="U20" s="644"/>
      <c r="V20" s="644"/>
      <c r="W20" s="644"/>
      <c r="X20" s="644"/>
      <c r="Y20" s="645"/>
      <c r="Z20" s="646">
        <v>0</v>
      </c>
      <c r="AA20" s="646"/>
      <c r="AB20" s="646"/>
      <c r="AC20" s="646"/>
      <c r="AD20" s="647">
        <v>924</v>
      </c>
      <c r="AE20" s="647"/>
      <c r="AF20" s="647"/>
      <c r="AG20" s="647"/>
      <c r="AH20" s="647"/>
      <c r="AI20" s="647"/>
      <c r="AJ20" s="647"/>
      <c r="AK20" s="647"/>
      <c r="AL20" s="648">
        <v>0</v>
      </c>
      <c r="AM20" s="649"/>
      <c r="AN20" s="649"/>
      <c r="AO20" s="650"/>
      <c r="AP20" s="640" t="s">
        <v>280</v>
      </c>
      <c r="AQ20" s="641"/>
      <c r="AR20" s="641"/>
      <c r="AS20" s="641"/>
      <c r="AT20" s="641"/>
      <c r="AU20" s="641"/>
      <c r="AV20" s="641"/>
      <c r="AW20" s="641"/>
      <c r="AX20" s="641"/>
      <c r="AY20" s="641"/>
      <c r="AZ20" s="641"/>
      <c r="BA20" s="641"/>
      <c r="BB20" s="641"/>
      <c r="BC20" s="641"/>
      <c r="BD20" s="641"/>
      <c r="BE20" s="641"/>
      <c r="BF20" s="642"/>
      <c r="BG20" s="643">
        <v>17402</v>
      </c>
      <c r="BH20" s="644"/>
      <c r="BI20" s="644"/>
      <c r="BJ20" s="644"/>
      <c r="BK20" s="644"/>
      <c r="BL20" s="644"/>
      <c r="BM20" s="644"/>
      <c r="BN20" s="645"/>
      <c r="BO20" s="646">
        <v>0.5</v>
      </c>
      <c r="BP20" s="646"/>
      <c r="BQ20" s="646"/>
      <c r="BR20" s="646"/>
      <c r="BS20" s="652" t="s">
        <v>237</v>
      </c>
      <c r="BT20" s="644"/>
      <c r="BU20" s="644"/>
      <c r="BV20" s="644"/>
      <c r="BW20" s="644"/>
      <c r="BX20" s="644"/>
      <c r="BY20" s="644"/>
      <c r="BZ20" s="644"/>
      <c r="CA20" s="644"/>
      <c r="CB20" s="653"/>
      <c r="CD20" s="658" t="s">
        <v>281</v>
      </c>
      <c r="CE20" s="659"/>
      <c r="CF20" s="659"/>
      <c r="CG20" s="659"/>
      <c r="CH20" s="659"/>
      <c r="CI20" s="659"/>
      <c r="CJ20" s="659"/>
      <c r="CK20" s="659"/>
      <c r="CL20" s="659"/>
      <c r="CM20" s="659"/>
      <c r="CN20" s="659"/>
      <c r="CO20" s="659"/>
      <c r="CP20" s="659"/>
      <c r="CQ20" s="660"/>
      <c r="CR20" s="643">
        <v>33745617</v>
      </c>
      <c r="CS20" s="644"/>
      <c r="CT20" s="644"/>
      <c r="CU20" s="644"/>
      <c r="CV20" s="644"/>
      <c r="CW20" s="644"/>
      <c r="CX20" s="644"/>
      <c r="CY20" s="645"/>
      <c r="CZ20" s="646">
        <v>100</v>
      </c>
      <c r="DA20" s="646"/>
      <c r="DB20" s="646"/>
      <c r="DC20" s="646"/>
      <c r="DD20" s="652">
        <v>7029582</v>
      </c>
      <c r="DE20" s="644"/>
      <c r="DF20" s="644"/>
      <c r="DG20" s="644"/>
      <c r="DH20" s="644"/>
      <c r="DI20" s="644"/>
      <c r="DJ20" s="644"/>
      <c r="DK20" s="644"/>
      <c r="DL20" s="644"/>
      <c r="DM20" s="644"/>
      <c r="DN20" s="644"/>
      <c r="DO20" s="644"/>
      <c r="DP20" s="645"/>
      <c r="DQ20" s="652">
        <v>19724739</v>
      </c>
      <c r="DR20" s="644"/>
      <c r="DS20" s="644"/>
      <c r="DT20" s="644"/>
      <c r="DU20" s="644"/>
      <c r="DV20" s="644"/>
      <c r="DW20" s="644"/>
      <c r="DX20" s="644"/>
      <c r="DY20" s="644"/>
      <c r="DZ20" s="644"/>
      <c r="EA20" s="644"/>
      <c r="EB20" s="644"/>
      <c r="EC20" s="653"/>
    </row>
    <row r="21" spans="2:133" ht="11.25" customHeight="1" x14ac:dyDescent="0.15">
      <c r="B21" s="640" t="s">
        <v>282</v>
      </c>
      <c r="C21" s="641"/>
      <c r="D21" s="641"/>
      <c r="E21" s="641"/>
      <c r="F21" s="641"/>
      <c r="G21" s="641"/>
      <c r="H21" s="641"/>
      <c r="I21" s="641"/>
      <c r="J21" s="641"/>
      <c r="K21" s="641"/>
      <c r="L21" s="641"/>
      <c r="M21" s="641"/>
      <c r="N21" s="641"/>
      <c r="O21" s="641"/>
      <c r="P21" s="641"/>
      <c r="Q21" s="642"/>
      <c r="R21" s="643">
        <v>28244</v>
      </c>
      <c r="S21" s="644"/>
      <c r="T21" s="644"/>
      <c r="U21" s="644"/>
      <c r="V21" s="644"/>
      <c r="W21" s="644"/>
      <c r="X21" s="644"/>
      <c r="Y21" s="645"/>
      <c r="Z21" s="646">
        <v>0.1</v>
      </c>
      <c r="AA21" s="646"/>
      <c r="AB21" s="646"/>
      <c r="AC21" s="646"/>
      <c r="AD21" s="647">
        <v>28244</v>
      </c>
      <c r="AE21" s="647"/>
      <c r="AF21" s="647"/>
      <c r="AG21" s="647"/>
      <c r="AH21" s="647"/>
      <c r="AI21" s="647"/>
      <c r="AJ21" s="647"/>
      <c r="AK21" s="647"/>
      <c r="AL21" s="648">
        <v>0.2</v>
      </c>
      <c r="AM21" s="649"/>
      <c r="AN21" s="649"/>
      <c r="AO21" s="650"/>
      <c r="AP21" s="662" t="s">
        <v>283</v>
      </c>
      <c r="AQ21" s="663"/>
      <c r="AR21" s="663"/>
      <c r="AS21" s="663"/>
      <c r="AT21" s="663"/>
      <c r="AU21" s="663"/>
      <c r="AV21" s="663"/>
      <c r="AW21" s="663"/>
      <c r="AX21" s="663"/>
      <c r="AY21" s="663"/>
      <c r="AZ21" s="663"/>
      <c r="BA21" s="663"/>
      <c r="BB21" s="663"/>
      <c r="BC21" s="663"/>
      <c r="BD21" s="663"/>
      <c r="BE21" s="663"/>
      <c r="BF21" s="664"/>
      <c r="BG21" s="643">
        <v>17402</v>
      </c>
      <c r="BH21" s="644"/>
      <c r="BI21" s="644"/>
      <c r="BJ21" s="644"/>
      <c r="BK21" s="644"/>
      <c r="BL21" s="644"/>
      <c r="BM21" s="644"/>
      <c r="BN21" s="645"/>
      <c r="BO21" s="646">
        <v>0.5</v>
      </c>
      <c r="BP21" s="646"/>
      <c r="BQ21" s="646"/>
      <c r="BR21" s="646"/>
      <c r="BS21" s="652" t="s">
        <v>237</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284</v>
      </c>
      <c r="C22" s="641"/>
      <c r="D22" s="641"/>
      <c r="E22" s="641"/>
      <c r="F22" s="641"/>
      <c r="G22" s="641"/>
      <c r="H22" s="641"/>
      <c r="I22" s="641"/>
      <c r="J22" s="641"/>
      <c r="K22" s="641"/>
      <c r="L22" s="641"/>
      <c r="M22" s="641"/>
      <c r="N22" s="641"/>
      <c r="O22" s="641"/>
      <c r="P22" s="641"/>
      <c r="Q22" s="642"/>
      <c r="R22" s="643">
        <v>12862074</v>
      </c>
      <c r="S22" s="644"/>
      <c r="T22" s="644"/>
      <c r="U22" s="644"/>
      <c r="V22" s="644"/>
      <c r="W22" s="644"/>
      <c r="X22" s="644"/>
      <c r="Y22" s="645"/>
      <c r="Z22" s="646">
        <v>36.1</v>
      </c>
      <c r="AA22" s="646"/>
      <c r="AB22" s="646"/>
      <c r="AC22" s="646"/>
      <c r="AD22" s="647">
        <v>11960735</v>
      </c>
      <c r="AE22" s="647"/>
      <c r="AF22" s="647"/>
      <c r="AG22" s="647"/>
      <c r="AH22" s="647"/>
      <c r="AI22" s="647"/>
      <c r="AJ22" s="647"/>
      <c r="AK22" s="647"/>
      <c r="AL22" s="648">
        <v>71.599999999999994</v>
      </c>
      <c r="AM22" s="649"/>
      <c r="AN22" s="649"/>
      <c r="AO22" s="650"/>
      <c r="AP22" s="662" t="s">
        <v>285</v>
      </c>
      <c r="AQ22" s="663"/>
      <c r="AR22" s="663"/>
      <c r="AS22" s="663"/>
      <c r="AT22" s="663"/>
      <c r="AU22" s="663"/>
      <c r="AV22" s="663"/>
      <c r="AW22" s="663"/>
      <c r="AX22" s="663"/>
      <c r="AY22" s="663"/>
      <c r="AZ22" s="663"/>
      <c r="BA22" s="663"/>
      <c r="BB22" s="663"/>
      <c r="BC22" s="663"/>
      <c r="BD22" s="663"/>
      <c r="BE22" s="663"/>
      <c r="BF22" s="664"/>
      <c r="BG22" s="643" t="s">
        <v>237</v>
      </c>
      <c r="BH22" s="644"/>
      <c r="BI22" s="644"/>
      <c r="BJ22" s="644"/>
      <c r="BK22" s="644"/>
      <c r="BL22" s="644"/>
      <c r="BM22" s="644"/>
      <c r="BN22" s="645"/>
      <c r="BO22" s="646" t="s">
        <v>147</v>
      </c>
      <c r="BP22" s="646"/>
      <c r="BQ22" s="646"/>
      <c r="BR22" s="646"/>
      <c r="BS22" s="652" t="s">
        <v>231</v>
      </c>
      <c r="BT22" s="644"/>
      <c r="BU22" s="644"/>
      <c r="BV22" s="644"/>
      <c r="BW22" s="644"/>
      <c r="BX22" s="644"/>
      <c r="BY22" s="644"/>
      <c r="BZ22" s="644"/>
      <c r="CA22" s="644"/>
      <c r="CB22" s="653"/>
      <c r="CD22" s="625" t="s">
        <v>286</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287</v>
      </c>
      <c r="C23" s="641"/>
      <c r="D23" s="641"/>
      <c r="E23" s="641"/>
      <c r="F23" s="641"/>
      <c r="G23" s="641"/>
      <c r="H23" s="641"/>
      <c r="I23" s="641"/>
      <c r="J23" s="641"/>
      <c r="K23" s="641"/>
      <c r="L23" s="641"/>
      <c r="M23" s="641"/>
      <c r="N23" s="641"/>
      <c r="O23" s="641"/>
      <c r="P23" s="641"/>
      <c r="Q23" s="642"/>
      <c r="R23" s="643">
        <v>11960735</v>
      </c>
      <c r="S23" s="644"/>
      <c r="T23" s="644"/>
      <c r="U23" s="644"/>
      <c r="V23" s="644"/>
      <c r="W23" s="644"/>
      <c r="X23" s="644"/>
      <c r="Y23" s="645"/>
      <c r="Z23" s="646">
        <v>33.5</v>
      </c>
      <c r="AA23" s="646"/>
      <c r="AB23" s="646"/>
      <c r="AC23" s="646"/>
      <c r="AD23" s="647">
        <v>11960735</v>
      </c>
      <c r="AE23" s="647"/>
      <c r="AF23" s="647"/>
      <c r="AG23" s="647"/>
      <c r="AH23" s="647"/>
      <c r="AI23" s="647"/>
      <c r="AJ23" s="647"/>
      <c r="AK23" s="647"/>
      <c r="AL23" s="648">
        <v>71.599999999999994</v>
      </c>
      <c r="AM23" s="649"/>
      <c r="AN23" s="649"/>
      <c r="AO23" s="650"/>
      <c r="AP23" s="662" t="s">
        <v>288</v>
      </c>
      <c r="AQ23" s="663"/>
      <c r="AR23" s="663"/>
      <c r="AS23" s="663"/>
      <c r="AT23" s="663"/>
      <c r="AU23" s="663"/>
      <c r="AV23" s="663"/>
      <c r="AW23" s="663"/>
      <c r="AX23" s="663"/>
      <c r="AY23" s="663"/>
      <c r="AZ23" s="663"/>
      <c r="BA23" s="663"/>
      <c r="BB23" s="663"/>
      <c r="BC23" s="663"/>
      <c r="BD23" s="663"/>
      <c r="BE23" s="663"/>
      <c r="BF23" s="664"/>
      <c r="BG23" s="643" t="s">
        <v>231</v>
      </c>
      <c r="BH23" s="644"/>
      <c r="BI23" s="644"/>
      <c r="BJ23" s="644"/>
      <c r="BK23" s="644"/>
      <c r="BL23" s="644"/>
      <c r="BM23" s="644"/>
      <c r="BN23" s="645"/>
      <c r="BO23" s="646" t="s">
        <v>231</v>
      </c>
      <c r="BP23" s="646"/>
      <c r="BQ23" s="646"/>
      <c r="BR23" s="646"/>
      <c r="BS23" s="652" t="s">
        <v>231</v>
      </c>
      <c r="BT23" s="644"/>
      <c r="BU23" s="644"/>
      <c r="BV23" s="644"/>
      <c r="BW23" s="644"/>
      <c r="BX23" s="644"/>
      <c r="BY23" s="644"/>
      <c r="BZ23" s="644"/>
      <c r="CA23" s="644"/>
      <c r="CB23" s="653"/>
      <c r="CD23" s="625" t="s">
        <v>225</v>
      </c>
      <c r="CE23" s="626"/>
      <c r="CF23" s="626"/>
      <c r="CG23" s="626"/>
      <c r="CH23" s="626"/>
      <c r="CI23" s="626"/>
      <c r="CJ23" s="626"/>
      <c r="CK23" s="626"/>
      <c r="CL23" s="626"/>
      <c r="CM23" s="626"/>
      <c r="CN23" s="626"/>
      <c r="CO23" s="626"/>
      <c r="CP23" s="626"/>
      <c r="CQ23" s="627"/>
      <c r="CR23" s="625" t="s">
        <v>289</v>
      </c>
      <c r="CS23" s="626"/>
      <c r="CT23" s="626"/>
      <c r="CU23" s="626"/>
      <c r="CV23" s="626"/>
      <c r="CW23" s="626"/>
      <c r="CX23" s="626"/>
      <c r="CY23" s="627"/>
      <c r="CZ23" s="625" t="s">
        <v>290</v>
      </c>
      <c r="DA23" s="626"/>
      <c r="DB23" s="626"/>
      <c r="DC23" s="627"/>
      <c r="DD23" s="625" t="s">
        <v>291</v>
      </c>
      <c r="DE23" s="626"/>
      <c r="DF23" s="626"/>
      <c r="DG23" s="626"/>
      <c r="DH23" s="626"/>
      <c r="DI23" s="626"/>
      <c r="DJ23" s="626"/>
      <c r="DK23" s="627"/>
      <c r="DL23" s="674" t="s">
        <v>292</v>
      </c>
      <c r="DM23" s="675"/>
      <c r="DN23" s="675"/>
      <c r="DO23" s="675"/>
      <c r="DP23" s="675"/>
      <c r="DQ23" s="675"/>
      <c r="DR23" s="675"/>
      <c r="DS23" s="675"/>
      <c r="DT23" s="675"/>
      <c r="DU23" s="675"/>
      <c r="DV23" s="676"/>
      <c r="DW23" s="625" t="s">
        <v>293</v>
      </c>
      <c r="DX23" s="626"/>
      <c r="DY23" s="626"/>
      <c r="DZ23" s="626"/>
      <c r="EA23" s="626"/>
      <c r="EB23" s="626"/>
      <c r="EC23" s="627"/>
    </row>
    <row r="24" spans="2:133" ht="11.25" customHeight="1" x14ac:dyDescent="0.15">
      <c r="B24" s="640" t="s">
        <v>294</v>
      </c>
      <c r="C24" s="641"/>
      <c r="D24" s="641"/>
      <c r="E24" s="641"/>
      <c r="F24" s="641"/>
      <c r="G24" s="641"/>
      <c r="H24" s="641"/>
      <c r="I24" s="641"/>
      <c r="J24" s="641"/>
      <c r="K24" s="641"/>
      <c r="L24" s="641"/>
      <c r="M24" s="641"/>
      <c r="N24" s="641"/>
      <c r="O24" s="641"/>
      <c r="P24" s="641"/>
      <c r="Q24" s="642"/>
      <c r="R24" s="643">
        <v>901339</v>
      </c>
      <c r="S24" s="644"/>
      <c r="T24" s="644"/>
      <c r="U24" s="644"/>
      <c r="V24" s="644"/>
      <c r="W24" s="644"/>
      <c r="X24" s="644"/>
      <c r="Y24" s="645"/>
      <c r="Z24" s="646">
        <v>2.5</v>
      </c>
      <c r="AA24" s="646"/>
      <c r="AB24" s="646"/>
      <c r="AC24" s="646"/>
      <c r="AD24" s="647" t="s">
        <v>237</v>
      </c>
      <c r="AE24" s="647"/>
      <c r="AF24" s="647"/>
      <c r="AG24" s="647"/>
      <c r="AH24" s="647"/>
      <c r="AI24" s="647"/>
      <c r="AJ24" s="647"/>
      <c r="AK24" s="647"/>
      <c r="AL24" s="648" t="s">
        <v>237</v>
      </c>
      <c r="AM24" s="649"/>
      <c r="AN24" s="649"/>
      <c r="AO24" s="650"/>
      <c r="AP24" s="662" t="s">
        <v>295</v>
      </c>
      <c r="AQ24" s="663"/>
      <c r="AR24" s="663"/>
      <c r="AS24" s="663"/>
      <c r="AT24" s="663"/>
      <c r="AU24" s="663"/>
      <c r="AV24" s="663"/>
      <c r="AW24" s="663"/>
      <c r="AX24" s="663"/>
      <c r="AY24" s="663"/>
      <c r="AZ24" s="663"/>
      <c r="BA24" s="663"/>
      <c r="BB24" s="663"/>
      <c r="BC24" s="663"/>
      <c r="BD24" s="663"/>
      <c r="BE24" s="663"/>
      <c r="BF24" s="664"/>
      <c r="BG24" s="643" t="s">
        <v>231</v>
      </c>
      <c r="BH24" s="644"/>
      <c r="BI24" s="644"/>
      <c r="BJ24" s="644"/>
      <c r="BK24" s="644"/>
      <c r="BL24" s="644"/>
      <c r="BM24" s="644"/>
      <c r="BN24" s="645"/>
      <c r="BO24" s="646" t="s">
        <v>237</v>
      </c>
      <c r="BP24" s="646"/>
      <c r="BQ24" s="646"/>
      <c r="BR24" s="646"/>
      <c r="BS24" s="652" t="s">
        <v>231</v>
      </c>
      <c r="BT24" s="644"/>
      <c r="BU24" s="644"/>
      <c r="BV24" s="644"/>
      <c r="BW24" s="644"/>
      <c r="BX24" s="644"/>
      <c r="BY24" s="644"/>
      <c r="BZ24" s="644"/>
      <c r="CA24" s="644"/>
      <c r="CB24" s="653"/>
      <c r="CD24" s="654" t="s">
        <v>296</v>
      </c>
      <c r="CE24" s="655"/>
      <c r="CF24" s="655"/>
      <c r="CG24" s="655"/>
      <c r="CH24" s="655"/>
      <c r="CI24" s="655"/>
      <c r="CJ24" s="655"/>
      <c r="CK24" s="655"/>
      <c r="CL24" s="655"/>
      <c r="CM24" s="655"/>
      <c r="CN24" s="655"/>
      <c r="CO24" s="655"/>
      <c r="CP24" s="655"/>
      <c r="CQ24" s="656"/>
      <c r="CR24" s="632">
        <v>14934574</v>
      </c>
      <c r="CS24" s="633"/>
      <c r="CT24" s="633"/>
      <c r="CU24" s="633"/>
      <c r="CV24" s="633"/>
      <c r="CW24" s="633"/>
      <c r="CX24" s="633"/>
      <c r="CY24" s="634"/>
      <c r="CZ24" s="637">
        <v>44.3</v>
      </c>
      <c r="DA24" s="638"/>
      <c r="DB24" s="638"/>
      <c r="DC24" s="657"/>
      <c r="DD24" s="677">
        <v>10628800</v>
      </c>
      <c r="DE24" s="633"/>
      <c r="DF24" s="633"/>
      <c r="DG24" s="633"/>
      <c r="DH24" s="633"/>
      <c r="DI24" s="633"/>
      <c r="DJ24" s="633"/>
      <c r="DK24" s="634"/>
      <c r="DL24" s="677">
        <v>8136617</v>
      </c>
      <c r="DM24" s="633"/>
      <c r="DN24" s="633"/>
      <c r="DO24" s="633"/>
      <c r="DP24" s="633"/>
      <c r="DQ24" s="633"/>
      <c r="DR24" s="633"/>
      <c r="DS24" s="633"/>
      <c r="DT24" s="633"/>
      <c r="DU24" s="633"/>
      <c r="DV24" s="634"/>
      <c r="DW24" s="637">
        <v>47.3</v>
      </c>
      <c r="DX24" s="638"/>
      <c r="DY24" s="638"/>
      <c r="DZ24" s="638"/>
      <c r="EA24" s="638"/>
      <c r="EB24" s="638"/>
      <c r="EC24" s="639"/>
    </row>
    <row r="25" spans="2:133" ht="11.25" customHeight="1" x14ac:dyDescent="0.15">
      <c r="B25" s="640" t="s">
        <v>297</v>
      </c>
      <c r="C25" s="641"/>
      <c r="D25" s="641"/>
      <c r="E25" s="641"/>
      <c r="F25" s="641"/>
      <c r="G25" s="641"/>
      <c r="H25" s="641"/>
      <c r="I25" s="641"/>
      <c r="J25" s="641"/>
      <c r="K25" s="641"/>
      <c r="L25" s="641"/>
      <c r="M25" s="641"/>
      <c r="N25" s="641"/>
      <c r="O25" s="641"/>
      <c r="P25" s="641"/>
      <c r="Q25" s="642"/>
      <c r="R25" s="643" t="s">
        <v>231</v>
      </c>
      <c r="S25" s="644"/>
      <c r="T25" s="644"/>
      <c r="U25" s="644"/>
      <c r="V25" s="644"/>
      <c r="W25" s="644"/>
      <c r="X25" s="644"/>
      <c r="Y25" s="645"/>
      <c r="Z25" s="646" t="s">
        <v>231</v>
      </c>
      <c r="AA25" s="646"/>
      <c r="AB25" s="646"/>
      <c r="AC25" s="646"/>
      <c r="AD25" s="647" t="s">
        <v>147</v>
      </c>
      <c r="AE25" s="647"/>
      <c r="AF25" s="647"/>
      <c r="AG25" s="647"/>
      <c r="AH25" s="647"/>
      <c r="AI25" s="647"/>
      <c r="AJ25" s="647"/>
      <c r="AK25" s="647"/>
      <c r="AL25" s="648" t="s">
        <v>237</v>
      </c>
      <c r="AM25" s="649"/>
      <c r="AN25" s="649"/>
      <c r="AO25" s="650"/>
      <c r="AP25" s="662" t="s">
        <v>298</v>
      </c>
      <c r="AQ25" s="663"/>
      <c r="AR25" s="663"/>
      <c r="AS25" s="663"/>
      <c r="AT25" s="663"/>
      <c r="AU25" s="663"/>
      <c r="AV25" s="663"/>
      <c r="AW25" s="663"/>
      <c r="AX25" s="663"/>
      <c r="AY25" s="663"/>
      <c r="AZ25" s="663"/>
      <c r="BA25" s="663"/>
      <c r="BB25" s="663"/>
      <c r="BC25" s="663"/>
      <c r="BD25" s="663"/>
      <c r="BE25" s="663"/>
      <c r="BF25" s="664"/>
      <c r="BG25" s="643" t="s">
        <v>237</v>
      </c>
      <c r="BH25" s="644"/>
      <c r="BI25" s="644"/>
      <c r="BJ25" s="644"/>
      <c r="BK25" s="644"/>
      <c r="BL25" s="644"/>
      <c r="BM25" s="644"/>
      <c r="BN25" s="645"/>
      <c r="BO25" s="646" t="s">
        <v>231</v>
      </c>
      <c r="BP25" s="646"/>
      <c r="BQ25" s="646"/>
      <c r="BR25" s="646"/>
      <c r="BS25" s="652" t="s">
        <v>231</v>
      </c>
      <c r="BT25" s="644"/>
      <c r="BU25" s="644"/>
      <c r="BV25" s="644"/>
      <c r="BW25" s="644"/>
      <c r="BX25" s="644"/>
      <c r="BY25" s="644"/>
      <c r="BZ25" s="644"/>
      <c r="CA25" s="644"/>
      <c r="CB25" s="653"/>
      <c r="CD25" s="658" t="s">
        <v>299</v>
      </c>
      <c r="CE25" s="659"/>
      <c r="CF25" s="659"/>
      <c r="CG25" s="659"/>
      <c r="CH25" s="659"/>
      <c r="CI25" s="659"/>
      <c r="CJ25" s="659"/>
      <c r="CK25" s="659"/>
      <c r="CL25" s="659"/>
      <c r="CM25" s="659"/>
      <c r="CN25" s="659"/>
      <c r="CO25" s="659"/>
      <c r="CP25" s="659"/>
      <c r="CQ25" s="660"/>
      <c r="CR25" s="643">
        <v>4122912</v>
      </c>
      <c r="CS25" s="680"/>
      <c r="CT25" s="680"/>
      <c r="CU25" s="680"/>
      <c r="CV25" s="680"/>
      <c r="CW25" s="680"/>
      <c r="CX25" s="680"/>
      <c r="CY25" s="681"/>
      <c r="CZ25" s="648">
        <v>12.2</v>
      </c>
      <c r="DA25" s="678"/>
      <c r="DB25" s="678"/>
      <c r="DC25" s="682"/>
      <c r="DD25" s="652">
        <v>3965408</v>
      </c>
      <c r="DE25" s="680"/>
      <c r="DF25" s="680"/>
      <c r="DG25" s="680"/>
      <c r="DH25" s="680"/>
      <c r="DI25" s="680"/>
      <c r="DJ25" s="680"/>
      <c r="DK25" s="681"/>
      <c r="DL25" s="652">
        <v>3921417</v>
      </c>
      <c r="DM25" s="680"/>
      <c r="DN25" s="680"/>
      <c r="DO25" s="680"/>
      <c r="DP25" s="680"/>
      <c r="DQ25" s="680"/>
      <c r="DR25" s="680"/>
      <c r="DS25" s="680"/>
      <c r="DT25" s="680"/>
      <c r="DU25" s="680"/>
      <c r="DV25" s="681"/>
      <c r="DW25" s="648">
        <v>22.8</v>
      </c>
      <c r="DX25" s="678"/>
      <c r="DY25" s="678"/>
      <c r="DZ25" s="678"/>
      <c r="EA25" s="678"/>
      <c r="EB25" s="678"/>
      <c r="EC25" s="679"/>
    </row>
    <row r="26" spans="2:133" ht="11.25" customHeight="1" x14ac:dyDescent="0.15">
      <c r="B26" s="640" t="s">
        <v>300</v>
      </c>
      <c r="C26" s="641"/>
      <c r="D26" s="641"/>
      <c r="E26" s="641"/>
      <c r="F26" s="641"/>
      <c r="G26" s="641"/>
      <c r="H26" s="641"/>
      <c r="I26" s="641"/>
      <c r="J26" s="641"/>
      <c r="K26" s="641"/>
      <c r="L26" s="641"/>
      <c r="M26" s="641"/>
      <c r="N26" s="641"/>
      <c r="O26" s="641"/>
      <c r="P26" s="641"/>
      <c r="Q26" s="642"/>
      <c r="R26" s="643">
        <v>17607725</v>
      </c>
      <c r="S26" s="644"/>
      <c r="T26" s="644"/>
      <c r="U26" s="644"/>
      <c r="V26" s="644"/>
      <c r="W26" s="644"/>
      <c r="X26" s="644"/>
      <c r="Y26" s="645"/>
      <c r="Z26" s="646">
        <v>49.4</v>
      </c>
      <c r="AA26" s="646"/>
      <c r="AB26" s="646"/>
      <c r="AC26" s="646"/>
      <c r="AD26" s="647">
        <v>16706386</v>
      </c>
      <c r="AE26" s="647"/>
      <c r="AF26" s="647"/>
      <c r="AG26" s="647"/>
      <c r="AH26" s="647"/>
      <c r="AI26" s="647"/>
      <c r="AJ26" s="647"/>
      <c r="AK26" s="647"/>
      <c r="AL26" s="648">
        <v>100</v>
      </c>
      <c r="AM26" s="649"/>
      <c r="AN26" s="649"/>
      <c r="AO26" s="650"/>
      <c r="AP26" s="662" t="s">
        <v>301</v>
      </c>
      <c r="AQ26" s="689"/>
      <c r="AR26" s="689"/>
      <c r="AS26" s="689"/>
      <c r="AT26" s="689"/>
      <c r="AU26" s="689"/>
      <c r="AV26" s="689"/>
      <c r="AW26" s="689"/>
      <c r="AX26" s="689"/>
      <c r="AY26" s="689"/>
      <c r="AZ26" s="689"/>
      <c r="BA26" s="689"/>
      <c r="BB26" s="689"/>
      <c r="BC26" s="689"/>
      <c r="BD26" s="689"/>
      <c r="BE26" s="689"/>
      <c r="BF26" s="664"/>
      <c r="BG26" s="643" t="s">
        <v>237</v>
      </c>
      <c r="BH26" s="644"/>
      <c r="BI26" s="644"/>
      <c r="BJ26" s="644"/>
      <c r="BK26" s="644"/>
      <c r="BL26" s="644"/>
      <c r="BM26" s="644"/>
      <c r="BN26" s="645"/>
      <c r="BO26" s="646" t="s">
        <v>237</v>
      </c>
      <c r="BP26" s="646"/>
      <c r="BQ26" s="646"/>
      <c r="BR26" s="646"/>
      <c r="BS26" s="652" t="s">
        <v>237</v>
      </c>
      <c r="BT26" s="644"/>
      <c r="BU26" s="644"/>
      <c r="BV26" s="644"/>
      <c r="BW26" s="644"/>
      <c r="BX26" s="644"/>
      <c r="BY26" s="644"/>
      <c r="BZ26" s="644"/>
      <c r="CA26" s="644"/>
      <c r="CB26" s="653"/>
      <c r="CD26" s="658" t="s">
        <v>302</v>
      </c>
      <c r="CE26" s="659"/>
      <c r="CF26" s="659"/>
      <c r="CG26" s="659"/>
      <c r="CH26" s="659"/>
      <c r="CI26" s="659"/>
      <c r="CJ26" s="659"/>
      <c r="CK26" s="659"/>
      <c r="CL26" s="659"/>
      <c r="CM26" s="659"/>
      <c r="CN26" s="659"/>
      <c r="CO26" s="659"/>
      <c r="CP26" s="659"/>
      <c r="CQ26" s="660"/>
      <c r="CR26" s="643">
        <v>2578039</v>
      </c>
      <c r="CS26" s="644"/>
      <c r="CT26" s="644"/>
      <c r="CU26" s="644"/>
      <c r="CV26" s="644"/>
      <c r="CW26" s="644"/>
      <c r="CX26" s="644"/>
      <c r="CY26" s="645"/>
      <c r="CZ26" s="648">
        <v>7.6</v>
      </c>
      <c r="DA26" s="678"/>
      <c r="DB26" s="678"/>
      <c r="DC26" s="682"/>
      <c r="DD26" s="652">
        <v>2498223</v>
      </c>
      <c r="DE26" s="644"/>
      <c r="DF26" s="644"/>
      <c r="DG26" s="644"/>
      <c r="DH26" s="644"/>
      <c r="DI26" s="644"/>
      <c r="DJ26" s="644"/>
      <c r="DK26" s="645"/>
      <c r="DL26" s="652" t="s">
        <v>237</v>
      </c>
      <c r="DM26" s="644"/>
      <c r="DN26" s="644"/>
      <c r="DO26" s="644"/>
      <c r="DP26" s="644"/>
      <c r="DQ26" s="644"/>
      <c r="DR26" s="644"/>
      <c r="DS26" s="644"/>
      <c r="DT26" s="644"/>
      <c r="DU26" s="644"/>
      <c r="DV26" s="645"/>
      <c r="DW26" s="648" t="s">
        <v>237</v>
      </c>
      <c r="DX26" s="678"/>
      <c r="DY26" s="678"/>
      <c r="DZ26" s="678"/>
      <c r="EA26" s="678"/>
      <c r="EB26" s="678"/>
      <c r="EC26" s="679"/>
    </row>
    <row r="27" spans="2:133" ht="11.25" customHeight="1" x14ac:dyDescent="0.15">
      <c r="B27" s="640" t="s">
        <v>303</v>
      </c>
      <c r="C27" s="641"/>
      <c r="D27" s="641"/>
      <c r="E27" s="641"/>
      <c r="F27" s="641"/>
      <c r="G27" s="641"/>
      <c r="H27" s="641"/>
      <c r="I27" s="641"/>
      <c r="J27" s="641"/>
      <c r="K27" s="641"/>
      <c r="L27" s="641"/>
      <c r="M27" s="641"/>
      <c r="N27" s="641"/>
      <c r="O27" s="641"/>
      <c r="P27" s="641"/>
      <c r="Q27" s="642"/>
      <c r="R27" s="643">
        <v>4685</v>
      </c>
      <c r="S27" s="644"/>
      <c r="T27" s="644"/>
      <c r="U27" s="644"/>
      <c r="V27" s="644"/>
      <c r="W27" s="644"/>
      <c r="X27" s="644"/>
      <c r="Y27" s="645"/>
      <c r="Z27" s="646">
        <v>0</v>
      </c>
      <c r="AA27" s="646"/>
      <c r="AB27" s="646"/>
      <c r="AC27" s="646"/>
      <c r="AD27" s="647">
        <v>4685</v>
      </c>
      <c r="AE27" s="647"/>
      <c r="AF27" s="647"/>
      <c r="AG27" s="647"/>
      <c r="AH27" s="647"/>
      <c r="AI27" s="647"/>
      <c r="AJ27" s="647"/>
      <c r="AK27" s="647"/>
      <c r="AL27" s="648">
        <v>0</v>
      </c>
      <c r="AM27" s="649"/>
      <c r="AN27" s="649"/>
      <c r="AO27" s="650"/>
      <c r="AP27" s="640" t="s">
        <v>304</v>
      </c>
      <c r="AQ27" s="641"/>
      <c r="AR27" s="641"/>
      <c r="AS27" s="641"/>
      <c r="AT27" s="641"/>
      <c r="AU27" s="641"/>
      <c r="AV27" s="641"/>
      <c r="AW27" s="641"/>
      <c r="AX27" s="641"/>
      <c r="AY27" s="641"/>
      <c r="AZ27" s="641"/>
      <c r="BA27" s="641"/>
      <c r="BB27" s="641"/>
      <c r="BC27" s="641"/>
      <c r="BD27" s="641"/>
      <c r="BE27" s="641"/>
      <c r="BF27" s="642"/>
      <c r="BG27" s="643">
        <v>3625421</v>
      </c>
      <c r="BH27" s="644"/>
      <c r="BI27" s="644"/>
      <c r="BJ27" s="644"/>
      <c r="BK27" s="644"/>
      <c r="BL27" s="644"/>
      <c r="BM27" s="644"/>
      <c r="BN27" s="645"/>
      <c r="BO27" s="646">
        <v>100</v>
      </c>
      <c r="BP27" s="646"/>
      <c r="BQ27" s="646"/>
      <c r="BR27" s="646"/>
      <c r="BS27" s="652" t="s">
        <v>237</v>
      </c>
      <c r="BT27" s="644"/>
      <c r="BU27" s="644"/>
      <c r="BV27" s="644"/>
      <c r="BW27" s="644"/>
      <c r="BX27" s="644"/>
      <c r="BY27" s="644"/>
      <c r="BZ27" s="644"/>
      <c r="CA27" s="644"/>
      <c r="CB27" s="653"/>
      <c r="CD27" s="658" t="s">
        <v>305</v>
      </c>
      <c r="CE27" s="659"/>
      <c r="CF27" s="659"/>
      <c r="CG27" s="659"/>
      <c r="CH27" s="659"/>
      <c r="CI27" s="659"/>
      <c r="CJ27" s="659"/>
      <c r="CK27" s="659"/>
      <c r="CL27" s="659"/>
      <c r="CM27" s="659"/>
      <c r="CN27" s="659"/>
      <c r="CO27" s="659"/>
      <c r="CP27" s="659"/>
      <c r="CQ27" s="660"/>
      <c r="CR27" s="643">
        <v>5938447</v>
      </c>
      <c r="CS27" s="680"/>
      <c r="CT27" s="680"/>
      <c r="CU27" s="680"/>
      <c r="CV27" s="680"/>
      <c r="CW27" s="680"/>
      <c r="CX27" s="680"/>
      <c r="CY27" s="681"/>
      <c r="CZ27" s="648">
        <v>17.600000000000001</v>
      </c>
      <c r="DA27" s="678"/>
      <c r="DB27" s="678"/>
      <c r="DC27" s="682"/>
      <c r="DD27" s="652">
        <v>1800637</v>
      </c>
      <c r="DE27" s="680"/>
      <c r="DF27" s="680"/>
      <c r="DG27" s="680"/>
      <c r="DH27" s="680"/>
      <c r="DI27" s="680"/>
      <c r="DJ27" s="680"/>
      <c r="DK27" s="681"/>
      <c r="DL27" s="652">
        <v>1639505</v>
      </c>
      <c r="DM27" s="680"/>
      <c r="DN27" s="680"/>
      <c r="DO27" s="680"/>
      <c r="DP27" s="680"/>
      <c r="DQ27" s="680"/>
      <c r="DR27" s="680"/>
      <c r="DS27" s="680"/>
      <c r="DT27" s="680"/>
      <c r="DU27" s="680"/>
      <c r="DV27" s="681"/>
      <c r="DW27" s="648">
        <v>9.5</v>
      </c>
      <c r="DX27" s="678"/>
      <c r="DY27" s="678"/>
      <c r="DZ27" s="678"/>
      <c r="EA27" s="678"/>
      <c r="EB27" s="678"/>
      <c r="EC27" s="679"/>
    </row>
    <row r="28" spans="2:133" ht="11.25" customHeight="1" x14ac:dyDescent="0.15">
      <c r="B28" s="640" t="s">
        <v>306</v>
      </c>
      <c r="C28" s="641"/>
      <c r="D28" s="641"/>
      <c r="E28" s="641"/>
      <c r="F28" s="641"/>
      <c r="G28" s="641"/>
      <c r="H28" s="641"/>
      <c r="I28" s="641"/>
      <c r="J28" s="641"/>
      <c r="K28" s="641"/>
      <c r="L28" s="641"/>
      <c r="M28" s="641"/>
      <c r="N28" s="641"/>
      <c r="O28" s="641"/>
      <c r="P28" s="641"/>
      <c r="Q28" s="642"/>
      <c r="R28" s="643">
        <v>93514</v>
      </c>
      <c r="S28" s="644"/>
      <c r="T28" s="644"/>
      <c r="U28" s="644"/>
      <c r="V28" s="644"/>
      <c r="W28" s="644"/>
      <c r="X28" s="644"/>
      <c r="Y28" s="645"/>
      <c r="Z28" s="646">
        <v>0.3</v>
      </c>
      <c r="AA28" s="646"/>
      <c r="AB28" s="646"/>
      <c r="AC28" s="646"/>
      <c r="AD28" s="647" t="s">
        <v>231</v>
      </c>
      <c r="AE28" s="647"/>
      <c r="AF28" s="647"/>
      <c r="AG28" s="647"/>
      <c r="AH28" s="647"/>
      <c r="AI28" s="647"/>
      <c r="AJ28" s="647"/>
      <c r="AK28" s="647"/>
      <c r="AL28" s="648" t="s">
        <v>147</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307</v>
      </c>
      <c r="CE28" s="659"/>
      <c r="CF28" s="659"/>
      <c r="CG28" s="659"/>
      <c r="CH28" s="659"/>
      <c r="CI28" s="659"/>
      <c r="CJ28" s="659"/>
      <c r="CK28" s="659"/>
      <c r="CL28" s="659"/>
      <c r="CM28" s="659"/>
      <c r="CN28" s="659"/>
      <c r="CO28" s="659"/>
      <c r="CP28" s="659"/>
      <c r="CQ28" s="660"/>
      <c r="CR28" s="643">
        <v>4873215</v>
      </c>
      <c r="CS28" s="644"/>
      <c r="CT28" s="644"/>
      <c r="CU28" s="644"/>
      <c r="CV28" s="644"/>
      <c r="CW28" s="644"/>
      <c r="CX28" s="644"/>
      <c r="CY28" s="645"/>
      <c r="CZ28" s="648">
        <v>14.4</v>
      </c>
      <c r="DA28" s="678"/>
      <c r="DB28" s="678"/>
      <c r="DC28" s="682"/>
      <c r="DD28" s="652">
        <v>4862755</v>
      </c>
      <c r="DE28" s="644"/>
      <c r="DF28" s="644"/>
      <c r="DG28" s="644"/>
      <c r="DH28" s="644"/>
      <c r="DI28" s="644"/>
      <c r="DJ28" s="644"/>
      <c r="DK28" s="645"/>
      <c r="DL28" s="652">
        <v>2575695</v>
      </c>
      <c r="DM28" s="644"/>
      <c r="DN28" s="644"/>
      <c r="DO28" s="644"/>
      <c r="DP28" s="644"/>
      <c r="DQ28" s="644"/>
      <c r="DR28" s="644"/>
      <c r="DS28" s="644"/>
      <c r="DT28" s="644"/>
      <c r="DU28" s="644"/>
      <c r="DV28" s="645"/>
      <c r="DW28" s="648">
        <v>15</v>
      </c>
      <c r="DX28" s="678"/>
      <c r="DY28" s="678"/>
      <c r="DZ28" s="678"/>
      <c r="EA28" s="678"/>
      <c r="EB28" s="678"/>
      <c r="EC28" s="679"/>
    </row>
    <row r="29" spans="2:133" ht="11.25" customHeight="1" x14ac:dyDescent="0.15">
      <c r="B29" s="640" t="s">
        <v>308</v>
      </c>
      <c r="C29" s="641"/>
      <c r="D29" s="641"/>
      <c r="E29" s="641"/>
      <c r="F29" s="641"/>
      <c r="G29" s="641"/>
      <c r="H29" s="641"/>
      <c r="I29" s="641"/>
      <c r="J29" s="641"/>
      <c r="K29" s="641"/>
      <c r="L29" s="641"/>
      <c r="M29" s="641"/>
      <c r="N29" s="641"/>
      <c r="O29" s="641"/>
      <c r="P29" s="641"/>
      <c r="Q29" s="642"/>
      <c r="R29" s="643">
        <v>227423</v>
      </c>
      <c r="S29" s="644"/>
      <c r="T29" s="644"/>
      <c r="U29" s="644"/>
      <c r="V29" s="644"/>
      <c r="W29" s="644"/>
      <c r="X29" s="644"/>
      <c r="Y29" s="645"/>
      <c r="Z29" s="646">
        <v>0.6</v>
      </c>
      <c r="AA29" s="646"/>
      <c r="AB29" s="646"/>
      <c r="AC29" s="646"/>
      <c r="AD29" s="647" t="s">
        <v>231</v>
      </c>
      <c r="AE29" s="647"/>
      <c r="AF29" s="647"/>
      <c r="AG29" s="647"/>
      <c r="AH29" s="647"/>
      <c r="AI29" s="647"/>
      <c r="AJ29" s="647"/>
      <c r="AK29" s="647"/>
      <c r="AL29" s="648" t="s">
        <v>231</v>
      </c>
      <c r="AM29" s="649"/>
      <c r="AN29" s="649"/>
      <c r="AO29" s="650"/>
      <c r="AP29" s="692"/>
      <c r="AQ29" s="693"/>
      <c r="AR29" s="693"/>
      <c r="AS29" s="693"/>
      <c r="AT29" s="693"/>
      <c r="AU29" s="693"/>
      <c r="AV29" s="693"/>
      <c r="AW29" s="693"/>
      <c r="AX29" s="693"/>
      <c r="AY29" s="693"/>
      <c r="AZ29" s="693"/>
      <c r="BA29" s="693"/>
      <c r="BB29" s="693"/>
      <c r="BC29" s="693"/>
      <c r="BD29" s="693"/>
      <c r="BE29" s="693"/>
      <c r="BF29" s="694"/>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3" t="s">
        <v>309</v>
      </c>
      <c r="CE29" s="684"/>
      <c r="CF29" s="658" t="s">
        <v>310</v>
      </c>
      <c r="CG29" s="659"/>
      <c r="CH29" s="659"/>
      <c r="CI29" s="659"/>
      <c r="CJ29" s="659"/>
      <c r="CK29" s="659"/>
      <c r="CL29" s="659"/>
      <c r="CM29" s="659"/>
      <c r="CN29" s="659"/>
      <c r="CO29" s="659"/>
      <c r="CP29" s="659"/>
      <c r="CQ29" s="660"/>
      <c r="CR29" s="643">
        <v>4873114</v>
      </c>
      <c r="CS29" s="680"/>
      <c r="CT29" s="680"/>
      <c r="CU29" s="680"/>
      <c r="CV29" s="680"/>
      <c r="CW29" s="680"/>
      <c r="CX29" s="680"/>
      <c r="CY29" s="681"/>
      <c r="CZ29" s="648">
        <v>14.4</v>
      </c>
      <c r="DA29" s="678"/>
      <c r="DB29" s="678"/>
      <c r="DC29" s="682"/>
      <c r="DD29" s="652">
        <v>4862654</v>
      </c>
      <c r="DE29" s="680"/>
      <c r="DF29" s="680"/>
      <c r="DG29" s="680"/>
      <c r="DH29" s="680"/>
      <c r="DI29" s="680"/>
      <c r="DJ29" s="680"/>
      <c r="DK29" s="681"/>
      <c r="DL29" s="652">
        <v>2575594</v>
      </c>
      <c r="DM29" s="680"/>
      <c r="DN29" s="680"/>
      <c r="DO29" s="680"/>
      <c r="DP29" s="680"/>
      <c r="DQ29" s="680"/>
      <c r="DR29" s="680"/>
      <c r="DS29" s="680"/>
      <c r="DT29" s="680"/>
      <c r="DU29" s="680"/>
      <c r="DV29" s="681"/>
      <c r="DW29" s="648">
        <v>15</v>
      </c>
      <c r="DX29" s="678"/>
      <c r="DY29" s="678"/>
      <c r="DZ29" s="678"/>
      <c r="EA29" s="678"/>
      <c r="EB29" s="678"/>
      <c r="EC29" s="679"/>
    </row>
    <row r="30" spans="2:133" ht="11.25" customHeight="1" x14ac:dyDescent="0.15">
      <c r="B30" s="640" t="s">
        <v>311</v>
      </c>
      <c r="C30" s="641"/>
      <c r="D30" s="641"/>
      <c r="E30" s="641"/>
      <c r="F30" s="641"/>
      <c r="G30" s="641"/>
      <c r="H30" s="641"/>
      <c r="I30" s="641"/>
      <c r="J30" s="641"/>
      <c r="K30" s="641"/>
      <c r="L30" s="641"/>
      <c r="M30" s="641"/>
      <c r="N30" s="641"/>
      <c r="O30" s="641"/>
      <c r="P30" s="641"/>
      <c r="Q30" s="642"/>
      <c r="R30" s="643">
        <v>266058</v>
      </c>
      <c r="S30" s="644"/>
      <c r="T30" s="644"/>
      <c r="U30" s="644"/>
      <c r="V30" s="644"/>
      <c r="W30" s="644"/>
      <c r="X30" s="644"/>
      <c r="Y30" s="645"/>
      <c r="Z30" s="646">
        <v>0.7</v>
      </c>
      <c r="AA30" s="646"/>
      <c r="AB30" s="646"/>
      <c r="AC30" s="646"/>
      <c r="AD30" s="647" t="s">
        <v>237</v>
      </c>
      <c r="AE30" s="647"/>
      <c r="AF30" s="647"/>
      <c r="AG30" s="647"/>
      <c r="AH30" s="647"/>
      <c r="AI30" s="647"/>
      <c r="AJ30" s="647"/>
      <c r="AK30" s="647"/>
      <c r="AL30" s="648" t="s">
        <v>237</v>
      </c>
      <c r="AM30" s="649"/>
      <c r="AN30" s="649"/>
      <c r="AO30" s="650"/>
      <c r="AP30" s="622" t="s">
        <v>225</v>
      </c>
      <c r="AQ30" s="623"/>
      <c r="AR30" s="623"/>
      <c r="AS30" s="623"/>
      <c r="AT30" s="623"/>
      <c r="AU30" s="623"/>
      <c r="AV30" s="623"/>
      <c r="AW30" s="623"/>
      <c r="AX30" s="623"/>
      <c r="AY30" s="623"/>
      <c r="AZ30" s="623"/>
      <c r="BA30" s="623"/>
      <c r="BB30" s="623"/>
      <c r="BC30" s="623"/>
      <c r="BD30" s="623"/>
      <c r="BE30" s="623"/>
      <c r="BF30" s="624"/>
      <c r="BG30" s="622" t="s">
        <v>312</v>
      </c>
      <c r="BH30" s="690"/>
      <c r="BI30" s="690"/>
      <c r="BJ30" s="690"/>
      <c r="BK30" s="690"/>
      <c r="BL30" s="690"/>
      <c r="BM30" s="690"/>
      <c r="BN30" s="690"/>
      <c r="BO30" s="690"/>
      <c r="BP30" s="690"/>
      <c r="BQ30" s="691"/>
      <c r="BR30" s="622" t="s">
        <v>313</v>
      </c>
      <c r="BS30" s="690"/>
      <c r="BT30" s="690"/>
      <c r="BU30" s="690"/>
      <c r="BV30" s="690"/>
      <c r="BW30" s="690"/>
      <c r="BX30" s="690"/>
      <c r="BY30" s="690"/>
      <c r="BZ30" s="690"/>
      <c r="CA30" s="690"/>
      <c r="CB30" s="691"/>
      <c r="CD30" s="685"/>
      <c r="CE30" s="686"/>
      <c r="CF30" s="658" t="s">
        <v>314</v>
      </c>
      <c r="CG30" s="659"/>
      <c r="CH30" s="659"/>
      <c r="CI30" s="659"/>
      <c r="CJ30" s="659"/>
      <c r="CK30" s="659"/>
      <c r="CL30" s="659"/>
      <c r="CM30" s="659"/>
      <c r="CN30" s="659"/>
      <c r="CO30" s="659"/>
      <c r="CP30" s="659"/>
      <c r="CQ30" s="660"/>
      <c r="CR30" s="643">
        <v>4819655</v>
      </c>
      <c r="CS30" s="644"/>
      <c r="CT30" s="644"/>
      <c r="CU30" s="644"/>
      <c r="CV30" s="644"/>
      <c r="CW30" s="644"/>
      <c r="CX30" s="644"/>
      <c r="CY30" s="645"/>
      <c r="CZ30" s="648">
        <v>14.3</v>
      </c>
      <c r="DA30" s="678"/>
      <c r="DB30" s="678"/>
      <c r="DC30" s="682"/>
      <c r="DD30" s="652">
        <v>4809195</v>
      </c>
      <c r="DE30" s="644"/>
      <c r="DF30" s="644"/>
      <c r="DG30" s="644"/>
      <c r="DH30" s="644"/>
      <c r="DI30" s="644"/>
      <c r="DJ30" s="644"/>
      <c r="DK30" s="645"/>
      <c r="DL30" s="652">
        <v>2522135</v>
      </c>
      <c r="DM30" s="644"/>
      <c r="DN30" s="644"/>
      <c r="DO30" s="644"/>
      <c r="DP30" s="644"/>
      <c r="DQ30" s="644"/>
      <c r="DR30" s="644"/>
      <c r="DS30" s="644"/>
      <c r="DT30" s="644"/>
      <c r="DU30" s="644"/>
      <c r="DV30" s="645"/>
      <c r="DW30" s="648">
        <v>14.7</v>
      </c>
      <c r="DX30" s="678"/>
      <c r="DY30" s="678"/>
      <c r="DZ30" s="678"/>
      <c r="EA30" s="678"/>
      <c r="EB30" s="678"/>
      <c r="EC30" s="679"/>
    </row>
    <row r="31" spans="2:133" ht="11.25" customHeight="1" x14ac:dyDescent="0.15">
      <c r="B31" s="640" t="s">
        <v>315</v>
      </c>
      <c r="C31" s="641"/>
      <c r="D31" s="641"/>
      <c r="E31" s="641"/>
      <c r="F31" s="641"/>
      <c r="G31" s="641"/>
      <c r="H31" s="641"/>
      <c r="I31" s="641"/>
      <c r="J31" s="641"/>
      <c r="K31" s="641"/>
      <c r="L31" s="641"/>
      <c r="M31" s="641"/>
      <c r="N31" s="641"/>
      <c r="O31" s="641"/>
      <c r="P31" s="641"/>
      <c r="Q31" s="642"/>
      <c r="R31" s="643">
        <v>3923306</v>
      </c>
      <c r="S31" s="644"/>
      <c r="T31" s="644"/>
      <c r="U31" s="644"/>
      <c r="V31" s="644"/>
      <c r="W31" s="644"/>
      <c r="X31" s="644"/>
      <c r="Y31" s="645"/>
      <c r="Z31" s="646">
        <v>11</v>
      </c>
      <c r="AA31" s="646"/>
      <c r="AB31" s="646"/>
      <c r="AC31" s="646"/>
      <c r="AD31" s="647" t="s">
        <v>237</v>
      </c>
      <c r="AE31" s="647"/>
      <c r="AF31" s="647"/>
      <c r="AG31" s="647"/>
      <c r="AH31" s="647"/>
      <c r="AI31" s="647"/>
      <c r="AJ31" s="647"/>
      <c r="AK31" s="647"/>
      <c r="AL31" s="648" t="s">
        <v>237</v>
      </c>
      <c r="AM31" s="649"/>
      <c r="AN31" s="649"/>
      <c r="AO31" s="650"/>
      <c r="AP31" s="697" t="s">
        <v>316</v>
      </c>
      <c r="AQ31" s="698"/>
      <c r="AR31" s="698"/>
      <c r="AS31" s="698"/>
      <c r="AT31" s="703" t="s">
        <v>317</v>
      </c>
      <c r="AU31" s="229"/>
      <c r="AV31" s="229"/>
      <c r="AW31" s="229"/>
      <c r="AX31" s="629" t="s">
        <v>189</v>
      </c>
      <c r="AY31" s="630"/>
      <c r="AZ31" s="630"/>
      <c r="BA31" s="630"/>
      <c r="BB31" s="630"/>
      <c r="BC31" s="630"/>
      <c r="BD31" s="630"/>
      <c r="BE31" s="630"/>
      <c r="BF31" s="631"/>
      <c r="BG31" s="711">
        <v>98.7</v>
      </c>
      <c r="BH31" s="695"/>
      <c r="BI31" s="695"/>
      <c r="BJ31" s="695"/>
      <c r="BK31" s="695"/>
      <c r="BL31" s="695"/>
      <c r="BM31" s="638">
        <v>93.7</v>
      </c>
      <c r="BN31" s="695"/>
      <c r="BO31" s="695"/>
      <c r="BP31" s="695"/>
      <c r="BQ31" s="696"/>
      <c r="BR31" s="711">
        <v>98.6</v>
      </c>
      <c r="BS31" s="695"/>
      <c r="BT31" s="695"/>
      <c r="BU31" s="695"/>
      <c r="BV31" s="695"/>
      <c r="BW31" s="695"/>
      <c r="BX31" s="638">
        <v>93.2</v>
      </c>
      <c r="BY31" s="695"/>
      <c r="BZ31" s="695"/>
      <c r="CA31" s="695"/>
      <c r="CB31" s="696"/>
      <c r="CD31" s="685"/>
      <c r="CE31" s="686"/>
      <c r="CF31" s="658" t="s">
        <v>318</v>
      </c>
      <c r="CG31" s="659"/>
      <c r="CH31" s="659"/>
      <c r="CI31" s="659"/>
      <c r="CJ31" s="659"/>
      <c r="CK31" s="659"/>
      <c r="CL31" s="659"/>
      <c r="CM31" s="659"/>
      <c r="CN31" s="659"/>
      <c r="CO31" s="659"/>
      <c r="CP31" s="659"/>
      <c r="CQ31" s="660"/>
      <c r="CR31" s="643">
        <v>53459</v>
      </c>
      <c r="CS31" s="680"/>
      <c r="CT31" s="680"/>
      <c r="CU31" s="680"/>
      <c r="CV31" s="680"/>
      <c r="CW31" s="680"/>
      <c r="CX31" s="680"/>
      <c r="CY31" s="681"/>
      <c r="CZ31" s="648">
        <v>0.2</v>
      </c>
      <c r="DA31" s="678"/>
      <c r="DB31" s="678"/>
      <c r="DC31" s="682"/>
      <c r="DD31" s="652">
        <v>53459</v>
      </c>
      <c r="DE31" s="680"/>
      <c r="DF31" s="680"/>
      <c r="DG31" s="680"/>
      <c r="DH31" s="680"/>
      <c r="DI31" s="680"/>
      <c r="DJ31" s="680"/>
      <c r="DK31" s="681"/>
      <c r="DL31" s="652">
        <v>53459</v>
      </c>
      <c r="DM31" s="680"/>
      <c r="DN31" s="680"/>
      <c r="DO31" s="680"/>
      <c r="DP31" s="680"/>
      <c r="DQ31" s="680"/>
      <c r="DR31" s="680"/>
      <c r="DS31" s="680"/>
      <c r="DT31" s="680"/>
      <c r="DU31" s="680"/>
      <c r="DV31" s="681"/>
      <c r="DW31" s="648">
        <v>0.3</v>
      </c>
      <c r="DX31" s="678"/>
      <c r="DY31" s="678"/>
      <c r="DZ31" s="678"/>
      <c r="EA31" s="678"/>
      <c r="EB31" s="678"/>
      <c r="EC31" s="679"/>
    </row>
    <row r="32" spans="2:133" ht="11.25" customHeight="1" x14ac:dyDescent="0.15">
      <c r="B32" s="706" t="s">
        <v>319</v>
      </c>
      <c r="C32" s="707"/>
      <c r="D32" s="707"/>
      <c r="E32" s="707"/>
      <c r="F32" s="707"/>
      <c r="G32" s="707"/>
      <c r="H32" s="707"/>
      <c r="I32" s="707"/>
      <c r="J32" s="707"/>
      <c r="K32" s="707"/>
      <c r="L32" s="707"/>
      <c r="M32" s="707"/>
      <c r="N32" s="707"/>
      <c r="O32" s="707"/>
      <c r="P32" s="707"/>
      <c r="Q32" s="708"/>
      <c r="R32" s="643" t="s">
        <v>237</v>
      </c>
      <c r="S32" s="644"/>
      <c r="T32" s="644"/>
      <c r="U32" s="644"/>
      <c r="V32" s="644"/>
      <c r="W32" s="644"/>
      <c r="X32" s="644"/>
      <c r="Y32" s="645"/>
      <c r="Z32" s="646" t="s">
        <v>231</v>
      </c>
      <c r="AA32" s="646"/>
      <c r="AB32" s="646"/>
      <c r="AC32" s="646"/>
      <c r="AD32" s="647" t="s">
        <v>237</v>
      </c>
      <c r="AE32" s="647"/>
      <c r="AF32" s="647"/>
      <c r="AG32" s="647"/>
      <c r="AH32" s="647"/>
      <c r="AI32" s="647"/>
      <c r="AJ32" s="647"/>
      <c r="AK32" s="647"/>
      <c r="AL32" s="648" t="s">
        <v>237</v>
      </c>
      <c r="AM32" s="649"/>
      <c r="AN32" s="649"/>
      <c r="AO32" s="650"/>
      <c r="AP32" s="699"/>
      <c r="AQ32" s="700"/>
      <c r="AR32" s="700"/>
      <c r="AS32" s="700"/>
      <c r="AT32" s="704"/>
      <c r="AU32" s="228" t="s">
        <v>320</v>
      </c>
      <c r="AV32" s="228"/>
      <c r="AW32" s="228"/>
      <c r="AX32" s="640" t="s">
        <v>321</v>
      </c>
      <c r="AY32" s="641"/>
      <c r="AZ32" s="641"/>
      <c r="BA32" s="641"/>
      <c r="BB32" s="641"/>
      <c r="BC32" s="641"/>
      <c r="BD32" s="641"/>
      <c r="BE32" s="641"/>
      <c r="BF32" s="642"/>
      <c r="BG32" s="712">
        <v>99.1</v>
      </c>
      <c r="BH32" s="680"/>
      <c r="BI32" s="680"/>
      <c r="BJ32" s="680"/>
      <c r="BK32" s="680"/>
      <c r="BL32" s="680"/>
      <c r="BM32" s="649">
        <v>96.5</v>
      </c>
      <c r="BN32" s="709"/>
      <c r="BO32" s="709"/>
      <c r="BP32" s="709"/>
      <c r="BQ32" s="710"/>
      <c r="BR32" s="712">
        <v>98.8</v>
      </c>
      <c r="BS32" s="680"/>
      <c r="BT32" s="680"/>
      <c r="BU32" s="680"/>
      <c r="BV32" s="680"/>
      <c r="BW32" s="680"/>
      <c r="BX32" s="649">
        <v>96</v>
      </c>
      <c r="BY32" s="709"/>
      <c r="BZ32" s="709"/>
      <c r="CA32" s="709"/>
      <c r="CB32" s="710"/>
      <c r="CD32" s="687"/>
      <c r="CE32" s="688"/>
      <c r="CF32" s="658" t="s">
        <v>322</v>
      </c>
      <c r="CG32" s="659"/>
      <c r="CH32" s="659"/>
      <c r="CI32" s="659"/>
      <c r="CJ32" s="659"/>
      <c r="CK32" s="659"/>
      <c r="CL32" s="659"/>
      <c r="CM32" s="659"/>
      <c r="CN32" s="659"/>
      <c r="CO32" s="659"/>
      <c r="CP32" s="659"/>
      <c r="CQ32" s="660"/>
      <c r="CR32" s="643">
        <v>101</v>
      </c>
      <c r="CS32" s="644"/>
      <c r="CT32" s="644"/>
      <c r="CU32" s="644"/>
      <c r="CV32" s="644"/>
      <c r="CW32" s="644"/>
      <c r="CX32" s="644"/>
      <c r="CY32" s="645"/>
      <c r="CZ32" s="648">
        <v>0</v>
      </c>
      <c r="DA32" s="678"/>
      <c r="DB32" s="678"/>
      <c r="DC32" s="682"/>
      <c r="DD32" s="652">
        <v>101</v>
      </c>
      <c r="DE32" s="644"/>
      <c r="DF32" s="644"/>
      <c r="DG32" s="644"/>
      <c r="DH32" s="644"/>
      <c r="DI32" s="644"/>
      <c r="DJ32" s="644"/>
      <c r="DK32" s="645"/>
      <c r="DL32" s="652">
        <v>101</v>
      </c>
      <c r="DM32" s="644"/>
      <c r="DN32" s="644"/>
      <c r="DO32" s="644"/>
      <c r="DP32" s="644"/>
      <c r="DQ32" s="644"/>
      <c r="DR32" s="644"/>
      <c r="DS32" s="644"/>
      <c r="DT32" s="644"/>
      <c r="DU32" s="644"/>
      <c r="DV32" s="645"/>
      <c r="DW32" s="648">
        <v>0</v>
      </c>
      <c r="DX32" s="678"/>
      <c r="DY32" s="678"/>
      <c r="DZ32" s="678"/>
      <c r="EA32" s="678"/>
      <c r="EB32" s="678"/>
      <c r="EC32" s="679"/>
    </row>
    <row r="33" spans="2:133" ht="11.25" customHeight="1" x14ac:dyDescent="0.15">
      <c r="B33" s="640" t="s">
        <v>323</v>
      </c>
      <c r="C33" s="641"/>
      <c r="D33" s="641"/>
      <c r="E33" s="641"/>
      <c r="F33" s="641"/>
      <c r="G33" s="641"/>
      <c r="H33" s="641"/>
      <c r="I33" s="641"/>
      <c r="J33" s="641"/>
      <c r="K33" s="641"/>
      <c r="L33" s="641"/>
      <c r="M33" s="641"/>
      <c r="N33" s="641"/>
      <c r="O33" s="641"/>
      <c r="P33" s="641"/>
      <c r="Q33" s="642"/>
      <c r="R33" s="643">
        <v>2413881</v>
      </c>
      <c r="S33" s="644"/>
      <c r="T33" s="644"/>
      <c r="U33" s="644"/>
      <c r="V33" s="644"/>
      <c r="W33" s="644"/>
      <c r="X33" s="644"/>
      <c r="Y33" s="645"/>
      <c r="Z33" s="646">
        <v>6.8</v>
      </c>
      <c r="AA33" s="646"/>
      <c r="AB33" s="646"/>
      <c r="AC33" s="646"/>
      <c r="AD33" s="647" t="s">
        <v>231</v>
      </c>
      <c r="AE33" s="647"/>
      <c r="AF33" s="647"/>
      <c r="AG33" s="647"/>
      <c r="AH33" s="647"/>
      <c r="AI33" s="647"/>
      <c r="AJ33" s="647"/>
      <c r="AK33" s="647"/>
      <c r="AL33" s="648" t="s">
        <v>249</v>
      </c>
      <c r="AM33" s="649"/>
      <c r="AN33" s="649"/>
      <c r="AO33" s="650"/>
      <c r="AP33" s="701"/>
      <c r="AQ33" s="702"/>
      <c r="AR33" s="702"/>
      <c r="AS33" s="702"/>
      <c r="AT33" s="705"/>
      <c r="AU33" s="230"/>
      <c r="AV33" s="230"/>
      <c r="AW33" s="230"/>
      <c r="AX33" s="692" t="s">
        <v>324</v>
      </c>
      <c r="AY33" s="693"/>
      <c r="AZ33" s="693"/>
      <c r="BA33" s="693"/>
      <c r="BB33" s="693"/>
      <c r="BC33" s="693"/>
      <c r="BD33" s="693"/>
      <c r="BE33" s="693"/>
      <c r="BF33" s="694"/>
      <c r="BG33" s="713">
        <v>98.3</v>
      </c>
      <c r="BH33" s="714"/>
      <c r="BI33" s="714"/>
      <c r="BJ33" s="714"/>
      <c r="BK33" s="714"/>
      <c r="BL33" s="714"/>
      <c r="BM33" s="715">
        <v>90.8</v>
      </c>
      <c r="BN33" s="714"/>
      <c r="BO33" s="714"/>
      <c r="BP33" s="714"/>
      <c r="BQ33" s="716"/>
      <c r="BR33" s="713">
        <v>98.2</v>
      </c>
      <c r="BS33" s="714"/>
      <c r="BT33" s="714"/>
      <c r="BU33" s="714"/>
      <c r="BV33" s="714"/>
      <c r="BW33" s="714"/>
      <c r="BX33" s="715">
        <v>90.1</v>
      </c>
      <c r="BY33" s="714"/>
      <c r="BZ33" s="714"/>
      <c r="CA33" s="714"/>
      <c r="CB33" s="716"/>
      <c r="CD33" s="658" t="s">
        <v>325</v>
      </c>
      <c r="CE33" s="659"/>
      <c r="CF33" s="659"/>
      <c r="CG33" s="659"/>
      <c r="CH33" s="659"/>
      <c r="CI33" s="659"/>
      <c r="CJ33" s="659"/>
      <c r="CK33" s="659"/>
      <c r="CL33" s="659"/>
      <c r="CM33" s="659"/>
      <c r="CN33" s="659"/>
      <c r="CO33" s="659"/>
      <c r="CP33" s="659"/>
      <c r="CQ33" s="660"/>
      <c r="CR33" s="643">
        <v>11529420</v>
      </c>
      <c r="CS33" s="680"/>
      <c r="CT33" s="680"/>
      <c r="CU33" s="680"/>
      <c r="CV33" s="680"/>
      <c r="CW33" s="680"/>
      <c r="CX33" s="680"/>
      <c r="CY33" s="681"/>
      <c r="CZ33" s="648">
        <v>34.200000000000003</v>
      </c>
      <c r="DA33" s="678"/>
      <c r="DB33" s="678"/>
      <c r="DC33" s="682"/>
      <c r="DD33" s="652">
        <v>8017198</v>
      </c>
      <c r="DE33" s="680"/>
      <c r="DF33" s="680"/>
      <c r="DG33" s="680"/>
      <c r="DH33" s="680"/>
      <c r="DI33" s="680"/>
      <c r="DJ33" s="680"/>
      <c r="DK33" s="681"/>
      <c r="DL33" s="652">
        <v>6710202</v>
      </c>
      <c r="DM33" s="680"/>
      <c r="DN33" s="680"/>
      <c r="DO33" s="680"/>
      <c r="DP33" s="680"/>
      <c r="DQ33" s="680"/>
      <c r="DR33" s="680"/>
      <c r="DS33" s="680"/>
      <c r="DT33" s="680"/>
      <c r="DU33" s="680"/>
      <c r="DV33" s="681"/>
      <c r="DW33" s="648">
        <v>39</v>
      </c>
      <c r="DX33" s="678"/>
      <c r="DY33" s="678"/>
      <c r="DZ33" s="678"/>
      <c r="EA33" s="678"/>
      <c r="EB33" s="678"/>
      <c r="EC33" s="679"/>
    </row>
    <row r="34" spans="2:133" ht="11.25" customHeight="1" x14ac:dyDescent="0.15">
      <c r="B34" s="640" t="s">
        <v>326</v>
      </c>
      <c r="C34" s="641"/>
      <c r="D34" s="641"/>
      <c r="E34" s="641"/>
      <c r="F34" s="641"/>
      <c r="G34" s="641"/>
      <c r="H34" s="641"/>
      <c r="I34" s="641"/>
      <c r="J34" s="641"/>
      <c r="K34" s="641"/>
      <c r="L34" s="641"/>
      <c r="M34" s="641"/>
      <c r="N34" s="641"/>
      <c r="O34" s="641"/>
      <c r="P34" s="641"/>
      <c r="Q34" s="642"/>
      <c r="R34" s="643">
        <v>51364</v>
      </c>
      <c r="S34" s="644"/>
      <c r="T34" s="644"/>
      <c r="U34" s="644"/>
      <c r="V34" s="644"/>
      <c r="W34" s="644"/>
      <c r="X34" s="644"/>
      <c r="Y34" s="645"/>
      <c r="Z34" s="646">
        <v>0.1</v>
      </c>
      <c r="AA34" s="646"/>
      <c r="AB34" s="646"/>
      <c r="AC34" s="646"/>
      <c r="AD34" s="647" t="s">
        <v>237</v>
      </c>
      <c r="AE34" s="647"/>
      <c r="AF34" s="647"/>
      <c r="AG34" s="647"/>
      <c r="AH34" s="647"/>
      <c r="AI34" s="647"/>
      <c r="AJ34" s="647"/>
      <c r="AK34" s="647"/>
      <c r="AL34" s="648" t="s">
        <v>249</v>
      </c>
      <c r="AM34" s="649"/>
      <c r="AN34" s="649"/>
      <c r="AO34" s="65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58" t="s">
        <v>327</v>
      </c>
      <c r="CE34" s="659"/>
      <c r="CF34" s="659"/>
      <c r="CG34" s="659"/>
      <c r="CH34" s="659"/>
      <c r="CI34" s="659"/>
      <c r="CJ34" s="659"/>
      <c r="CK34" s="659"/>
      <c r="CL34" s="659"/>
      <c r="CM34" s="659"/>
      <c r="CN34" s="659"/>
      <c r="CO34" s="659"/>
      <c r="CP34" s="659"/>
      <c r="CQ34" s="660"/>
      <c r="CR34" s="643">
        <v>3129497</v>
      </c>
      <c r="CS34" s="644"/>
      <c r="CT34" s="644"/>
      <c r="CU34" s="644"/>
      <c r="CV34" s="644"/>
      <c r="CW34" s="644"/>
      <c r="CX34" s="644"/>
      <c r="CY34" s="645"/>
      <c r="CZ34" s="648">
        <v>9.3000000000000007</v>
      </c>
      <c r="DA34" s="678"/>
      <c r="DB34" s="678"/>
      <c r="DC34" s="682"/>
      <c r="DD34" s="652">
        <v>2396442</v>
      </c>
      <c r="DE34" s="644"/>
      <c r="DF34" s="644"/>
      <c r="DG34" s="644"/>
      <c r="DH34" s="644"/>
      <c r="DI34" s="644"/>
      <c r="DJ34" s="644"/>
      <c r="DK34" s="645"/>
      <c r="DL34" s="652">
        <v>2101759</v>
      </c>
      <c r="DM34" s="644"/>
      <c r="DN34" s="644"/>
      <c r="DO34" s="644"/>
      <c r="DP34" s="644"/>
      <c r="DQ34" s="644"/>
      <c r="DR34" s="644"/>
      <c r="DS34" s="644"/>
      <c r="DT34" s="644"/>
      <c r="DU34" s="644"/>
      <c r="DV34" s="645"/>
      <c r="DW34" s="648">
        <v>12.2</v>
      </c>
      <c r="DX34" s="678"/>
      <c r="DY34" s="678"/>
      <c r="DZ34" s="678"/>
      <c r="EA34" s="678"/>
      <c r="EB34" s="678"/>
      <c r="EC34" s="679"/>
    </row>
    <row r="35" spans="2:133" ht="11.25" customHeight="1" x14ac:dyDescent="0.15">
      <c r="B35" s="640" t="s">
        <v>328</v>
      </c>
      <c r="C35" s="641"/>
      <c r="D35" s="641"/>
      <c r="E35" s="641"/>
      <c r="F35" s="641"/>
      <c r="G35" s="641"/>
      <c r="H35" s="641"/>
      <c r="I35" s="641"/>
      <c r="J35" s="641"/>
      <c r="K35" s="641"/>
      <c r="L35" s="641"/>
      <c r="M35" s="641"/>
      <c r="N35" s="641"/>
      <c r="O35" s="641"/>
      <c r="P35" s="641"/>
      <c r="Q35" s="642"/>
      <c r="R35" s="643">
        <v>928523</v>
      </c>
      <c r="S35" s="644"/>
      <c r="T35" s="644"/>
      <c r="U35" s="644"/>
      <c r="V35" s="644"/>
      <c r="W35" s="644"/>
      <c r="X35" s="644"/>
      <c r="Y35" s="645"/>
      <c r="Z35" s="646">
        <v>2.6</v>
      </c>
      <c r="AA35" s="646"/>
      <c r="AB35" s="646"/>
      <c r="AC35" s="646"/>
      <c r="AD35" s="647" t="s">
        <v>231</v>
      </c>
      <c r="AE35" s="647"/>
      <c r="AF35" s="647"/>
      <c r="AG35" s="647"/>
      <c r="AH35" s="647"/>
      <c r="AI35" s="647"/>
      <c r="AJ35" s="647"/>
      <c r="AK35" s="647"/>
      <c r="AL35" s="648" t="s">
        <v>231</v>
      </c>
      <c r="AM35" s="649"/>
      <c r="AN35" s="649"/>
      <c r="AO35" s="650"/>
      <c r="AP35" s="233"/>
      <c r="AQ35" s="622" t="s">
        <v>329</v>
      </c>
      <c r="AR35" s="623"/>
      <c r="AS35" s="623"/>
      <c r="AT35" s="623"/>
      <c r="AU35" s="623"/>
      <c r="AV35" s="623"/>
      <c r="AW35" s="623"/>
      <c r="AX35" s="623"/>
      <c r="AY35" s="623"/>
      <c r="AZ35" s="623"/>
      <c r="BA35" s="623"/>
      <c r="BB35" s="623"/>
      <c r="BC35" s="623"/>
      <c r="BD35" s="623"/>
      <c r="BE35" s="623"/>
      <c r="BF35" s="624"/>
      <c r="BG35" s="622" t="s">
        <v>330</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331</v>
      </c>
      <c r="CE35" s="659"/>
      <c r="CF35" s="659"/>
      <c r="CG35" s="659"/>
      <c r="CH35" s="659"/>
      <c r="CI35" s="659"/>
      <c r="CJ35" s="659"/>
      <c r="CK35" s="659"/>
      <c r="CL35" s="659"/>
      <c r="CM35" s="659"/>
      <c r="CN35" s="659"/>
      <c r="CO35" s="659"/>
      <c r="CP35" s="659"/>
      <c r="CQ35" s="660"/>
      <c r="CR35" s="643">
        <v>255734</v>
      </c>
      <c r="CS35" s="680"/>
      <c r="CT35" s="680"/>
      <c r="CU35" s="680"/>
      <c r="CV35" s="680"/>
      <c r="CW35" s="680"/>
      <c r="CX35" s="680"/>
      <c r="CY35" s="681"/>
      <c r="CZ35" s="648">
        <v>0.8</v>
      </c>
      <c r="DA35" s="678"/>
      <c r="DB35" s="678"/>
      <c r="DC35" s="682"/>
      <c r="DD35" s="652">
        <v>230833</v>
      </c>
      <c r="DE35" s="680"/>
      <c r="DF35" s="680"/>
      <c r="DG35" s="680"/>
      <c r="DH35" s="680"/>
      <c r="DI35" s="680"/>
      <c r="DJ35" s="680"/>
      <c r="DK35" s="681"/>
      <c r="DL35" s="652">
        <v>230254</v>
      </c>
      <c r="DM35" s="680"/>
      <c r="DN35" s="680"/>
      <c r="DO35" s="680"/>
      <c r="DP35" s="680"/>
      <c r="DQ35" s="680"/>
      <c r="DR35" s="680"/>
      <c r="DS35" s="680"/>
      <c r="DT35" s="680"/>
      <c r="DU35" s="680"/>
      <c r="DV35" s="681"/>
      <c r="DW35" s="648">
        <v>1.3</v>
      </c>
      <c r="DX35" s="678"/>
      <c r="DY35" s="678"/>
      <c r="DZ35" s="678"/>
      <c r="EA35" s="678"/>
      <c r="EB35" s="678"/>
      <c r="EC35" s="679"/>
    </row>
    <row r="36" spans="2:133" ht="11.25" customHeight="1" x14ac:dyDescent="0.15">
      <c r="B36" s="640" t="s">
        <v>332</v>
      </c>
      <c r="C36" s="641"/>
      <c r="D36" s="641"/>
      <c r="E36" s="641"/>
      <c r="F36" s="641"/>
      <c r="G36" s="641"/>
      <c r="H36" s="641"/>
      <c r="I36" s="641"/>
      <c r="J36" s="641"/>
      <c r="K36" s="641"/>
      <c r="L36" s="641"/>
      <c r="M36" s="641"/>
      <c r="N36" s="641"/>
      <c r="O36" s="641"/>
      <c r="P36" s="641"/>
      <c r="Q36" s="642"/>
      <c r="R36" s="643">
        <v>1699125</v>
      </c>
      <c r="S36" s="644"/>
      <c r="T36" s="644"/>
      <c r="U36" s="644"/>
      <c r="V36" s="644"/>
      <c r="W36" s="644"/>
      <c r="X36" s="644"/>
      <c r="Y36" s="645"/>
      <c r="Z36" s="646">
        <v>4.8</v>
      </c>
      <c r="AA36" s="646"/>
      <c r="AB36" s="646"/>
      <c r="AC36" s="646"/>
      <c r="AD36" s="647" t="s">
        <v>237</v>
      </c>
      <c r="AE36" s="647"/>
      <c r="AF36" s="647"/>
      <c r="AG36" s="647"/>
      <c r="AH36" s="647"/>
      <c r="AI36" s="647"/>
      <c r="AJ36" s="647"/>
      <c r="AK36" s="647"/>
      <c r="AL36" s="648" t="s">
        <v>147</v>
      </c>
      <c r="AM36" s="649"/>
      <c r="AN36" s="649"/>
      <c r="AO36" s="650"/>
      <c r="AP36" s="233"/>
      <c r="AQ36" s="717" t="s">
        <v>333</v>
      </c>
      <c r="AR36" s="718"/>
      <c r="AS36" s="718"/>
      <c r="AT36" s="718"/>
      <c r="AU36" s="718"/>
      <c r="AV36" s="718"/>
      <c r="AW36" s="718"/>
      <c r="AX36" s="718"/>
      <c r="AY36" s="719"/>
      <c r="AZ36" s="632">
        <v>3492406</v>
      </c>
      <c r="BA36" s="633"/>
      <c r="BB36" s="633"/>
      <c r="BC36" s="633"/>
      <c r="BD36" s="633"/>
      <c r="BE36" s="633"/>
      <c r="BF36" s="720"/>
      <c r="BG36" s="654" t="s">
        <v>334</v>
      </c>
      <c r="BH36" s="655"/>
      <c r="BI36" s="655"/>
      <c r="BJ36" s="655"/>
      <c r="BK36" s="655"/>
      <c r="BL36" s="655"/>
      <c r="BM36" s="655"/>
      <c r="BN36" s="655"/>
      <c r="BO36" s="655"/>
      <c r="BP36" s="655"/>
      <c r="BQ36" s="655"/>
      <c r="BR36" s="655"/>
      <c r="BS36" s="655"/>
      <c r="BT36" s="655"/>
      <c r="BU36" s="656"/>
      <c r="BV36" s="632">
        <v>242200</v>
      </c>
      <c r="BW36" s="633"/>
      <c r="BX36" s="633"/>
      <c r="BY36" s="633"/>
      <c r="BZ36" s="633"/>
      <c r="CA36" s="633"/>
      <c r="CB36" s="720"/>
      <c r="CD36" s="658" t="s">
        <v>335</v>
      </c>
      <c r="CE36" s="659"/>
      <c r="CF36" s="659"/>
      <c r="CG36" s="659"/>
      <c r="CH36" s="659"/>
      <c r="CI36" s="659"/>
      <c r="CJ36" s="659"/>
      <c r="CK36" s="659"/>
      <c r="CL36" s="659"/>
      <c r="CM36" s="659"/>
      <c r="CN36" s="659"/>
      <c r="CO36" s="659"/>
      <c r="CP36" s="659"/>
      <c r="CQ36" s="660"/>
      <c r="CR36" s="643">
        <v>4233842</v>
      </c>
      <c r="CS36" s="644"/>
      <c r="CT36" s="644"/>
      <c r="CU36" s="644"/>
      <c r="CV36" s="644"/>
      <c r="CW36" s="644"/>
      <c r="CX36" s="644"/>
      <c r="CY36" s="645"/>
      <c r="CZ36" s="648">
        <v>12.5</v>
      </c>
      <c r="DA36" s="678"/>
      <c r="DB36" s="678"/>
      <c r="DC36" s="682"/>
      <c r="DD36" s="652">
        <v>2504595</v>
      </c>
      <c r="DE36" s="644"/>
      <c r="DF36" s="644"/>
      <c r="DG36" s="644"/>
      <c r="DH36" s="644"/>
      <c r="DI36" s="644"/>
      <c r="DJ36" s="644"/>
      <c r="DK36" s="645"/>
      <c r="DL36" s="652">
        <v>2178550</v>
      </c>
      <c r="DM36" s="644"/>
      <c r="DN36" s="644"/>
      <c r="DO36" s="644"/>
      <c r="DP36" s="644"/>
      <c r="DQ36" s="644"/>
      <c r="DR36" s="644"/>
      <c r="DS36" s="644"/>
      <c r="DT36" s="644"/>
      <c r="DU36" s="644"/>
      <c r="DV36" s="645"/>
      <c r="DW36" s="648">
        <v>12.7</v>
      </c>
      <c r="DX36" s="678"/>
      <c r="DY36" s="678"/>
      <c r="DZ36" s="678"/>
      <c r="EA36" s="678"/>
      <c r="EB36" s="678"/>
      <c r="EC36" s="679"/>
    </row>
    <row r="37" spans="2:133" ht="11.25" customHeight="1" x14ac:dyDescent="0.15">
      <c r="B37" s="640" t="s">
        <v>336</v>
      </c>
      <c r="C37" s="641"/>
      <c r="D37" s="641"/>
      <c r="E37" s="641"/>
      <c r="F37" s="641"/>
      <c r="G37" s="641"/>
      <c r="H37" s="641"/>
      <c r="I37" s="641"/>
      <c r="J37" s="641"/>
      <c r="K37" s="641"/>
      <c r="L37" s="641"/>
      <c r="M37" s="641"/>
      <c r="N37" s="641"/>
      <c r="O37" s="641"/>
      <c r="P37" s="641"/>
      <c r="Q37" s="642"/>
      <c r="R37" s="643">
        <v>1898958</v>
      </c>
      <c r="S37" s="644"/>
      <c r="T37" s="644"/>
      <c r="U37" s="644"/>
      <c r="V37" s="644"/>
      <c r="W37" s="644"/>
      <c r="X37" s="644"/>
      <c r="Y37" s="645"/>
      <c r="Z37" s="646">
        <v>5.3</v>
      </c>
      <c r="AA37" s="646"/>
      <c r="AB37" s="646"/>
      <c r="AC37" s="646"/>
      <c r="AD37" s="647" t="s">
        <v>237</v>
      </c>
      <c r="AE37" s="647"/>
      <c r="AF37" s="647"/>
      <c r="AG37" s="647"/>
      <c r="AH37" s="647"/>
      <c r="AI37" s="647"/>
      <c r="AJ37" s="647"/>
      <c r="AK37" s="647"/>
      <c r="AL37" s="648" t="s">
        <v>231</v>
      </c>
      <c r="AM37" s="649"/>
      <c r="AN37" s="649"/>
      <c r="AO37" s="650"/>
      <c r="AQ37" s="721" t="s">
        <v>337</v>
      </c>
      <c r="AR37" s="722"/>
      <c r="AS37" s="722"/>
      <c r="AT37" s="722"/>
      <c r="AU37" s="722"/>
      <c r="AV37" s="722"/>
      <c r="AW37" s="722"/>
      <c r="AX37" s="722"/>
      <c r="AY37" s="723"/>
      <c r="AZ37" s="643">
        <v>476476</v>
      </c>
      <c r="BA37" s="644"/>
      <c r="BB37" s="644"/>
      <c r="BC37" s="644"/>
      <c r="BD37" s="680"/>
      <c r="BE37" s="680"/>
      <c r="BF37" s="710"/>
      <c r="BG37" s="658" t="s">
        <v>338</v>
      </c>
      <c r="BH37" s="659"/>
      <c r="BI37" s="659"/>
      <c r="BJ37" s="659"/>
      <c r="BK37" s="659"/>
      <c r="BL37" s="659"/>
      <c r="BM37" s="659"/>
      <c r="BN37" s="659"/>
      <c r="BO37" s="659"/>
      <c r="BP37" s="659"/>
      <c r="BQ37" s="659"/>
      <c r="BR37" s="659"/>
      <c r="BS37" s="659"/>
      <c r="BT37" s="659"/>
      <c r="BU37" s="660"/>
      <c r="BV37" s="643">
        <v>150657</v>
      </c>
      <c r="BW37" s="644"/>
      <c r="BX37" s="644"/>
      <c r="BY37" s="644"/>
      <c r="BZ37" s="644"/>
      <c r="CA37" s="644"/>
      <c r="CB37" s="653"/>
      <c r="CD37" s="658" t="s">
        <v>339</v>
      </c>
      <c r="CE37" s="659"/>
      <c r="CF37" s="659"/>
      <c r="CG37" s="659"/>
      <c r="CH37" s="659"/>
      <c r="CI37" s="659"/>
      <c r="CJ37" s="659"/>
      <c r="CK37" s="659"/>
      <c r="CL37" s="659"/>
      <c r="CM37" s="659"/>
      <c r="CN37" s="659"/>
      <c r="CO37" s="659"/>
      <c r="CP37" s="659"/>
      <c r="CQ37" s="660"/>
      <c r="CR37" s="643">
        <v>1625477</v>
      </c>
      <c r="CS37" s="680"/>
      <c r="CT37" s="680"/>
      <c r="CU37" s="680"/>
      <c r="CV37" s="680"/>
      <c r="CW37" s="680"/>
      <c r="CX37" s="680"/>
      <c r="CY37" s="681"/>
      <c r="CZ37" s="648">
        <v>4.8</v>
      </c>
      <c r="DA37" s="678"/>
      <c r="DB37" s="678"/>
      <c r="DC37" s="682"/>
      <c r="DD37" s="652">
        <v>1116741</v>
      </c>
      <c r="DE37" s="680"/>
      <c r="DF37" s="680"/>
      <c r="DG37" s="680"/>
      <c r="DH37" s="680"/>
      <c r="DI37" s="680"/>
      <c r="DJ37" s="680"/>
      <c r="DK37" s="681"/>
      <c r="DL37" s="652">
        <v>947099</v>
      </c>
      <c r="DM37" s="680"/>
      <c r="DN37" s="680"/>
      <c r="DO37" s="680"/>
      <c r="DP37" s="680"/>
      <c r="DQ37" s="680"/>
      <c r="DR37" s="680"/>
      <c r="DS37" s="680"/>
      <c r="DT37" s="680"/>
      <c r="DU37" s="680"/>
      <c r="DV37" s="681"/>
      <c r="DW37" s="648">
        <v>5.5</v>
      </c>
      <c r="DX37" s="678"/>
      <c r="DY37" s="678"/>
      <c r="DZ37" s="678"/>
      <c r="EA37" s="678"/>
      <c r="EB37" s="678"/>
      <c r="EC37" s="679"/>
    </row>
    <row r="38" spans="2:133" ht="11.25" customHeight="1" x14ac:dyDescent="0.15">
      <c r="B38" s="640" t="s">
        <v>340</v>
      </c>
      <c r="C38" s="641"/>
      <c r="D38" s="641"/>
      <c r="E38" s="641"/>
      <c r="F38" s="641"/>
      <c r="G38" s="641"/>
      <c r="H38" s="641"/>
      <c r="I38" s="641"/>
      <c r="J38" s="641"/>
      <c r="K38" s="641"/>
      <c r="L38" s="641"/>
      <c r="M38" s="641"/>
      <c r="N38" s="641"/>
      <c r="O38" s="641"/>
      <c r="P38" s="641"/>
      <c r="Q38" s="642"/>
      <c r="R38" s="643">
        <v>323957</v>
      </c>
      <c r="S38" s="644"/>
      <c r="T38" s="644"/>
      <c r="U38" s="644"/>
      <c r="V38" s="644"/>
      <c r="W38" s="644"/>
      <c r="X38" s="644"/>
      <c r="Y38" s="645"/>
      <c r="Z38" s="646">
        <v>0.9</v>
      </c>
      <c r="AA38" s="646"/>
      <c r="AB38" s="646"/>
      <c r="AC38" s="646"/>
      <c r="AD38" s="647">
        <v>210</v>
      </c>
      <c r="AE38" s="647"/>
      <c r="AF38" s="647"/>
      <c r="AG38" s="647"/>
      <c r="AH38" s="647"/>
      <c r="AI38" s="647"/>
      <c r="AJ38" s="647"/>
      <c r="AK38" s="647"/>
      <c r="AL38" s="648">
        <v>0</v>
      </c>
      <c r="AM38" s="649"/>
      <c r="AN38" s="649"/>
      <c r="AO38" s="650"/>
      <c r="AQ38" s="721" t="s">
        <v>341</v>
      </c>
      <c r="AR38" s="722"/>
      <c r="AS38" s="722"/>
      <c r="AT38" s="722"/>
      <c r="AU38" s="722"/>
      <c r="AV38" s="722"/>
      <c r="AW38" s="722"/>
      <c r="AX38" s="722"/>
      <c r="AY38" s="723"/>
      <c r="AZ38" s="643">
        <v>415787</v>
      </c>
      <c r="BA38" s="644"/>
      <c r="BB38" s="644"/>
      <c r="BC38" s="644"/>
      <c r="BD38" s="680"/>
      <c r="BE38" s="680"/>
      <c r="BF38" s="710"/>
      <c r="BG38" s="658" t="s">
        <v>342</v>
      </c>
      <c r="BH38" s="659"/>
      <c r="BI38" s="659"/>
      <c r="BJ38" s="659"/>
      <c r="BK38" s="659"/>
      <c r="BL38" s="659"/>
      <c r="BM38" s="659"/>
      <c r="BN38" s="659"/>
      <c r="BO38" s="659"/>
      <c r="BP38" s="659"/>
      <c r="BQ38" s="659"/>
      <c r="BR38" s="659"/>
      <c r="BS38" s="659"/>
      <c r="BT38" s="659"/>
      <c r="BU38" s="660"/>
      <c r="BV38" s="643">
        <v>8474</v>
      </c>
      <c r="BW38" s="644"/>
      <c r="BX38" s="644"/>
      <c r="BY38" s="644"/>
      <c r="BZ38" s="644"/>
      <c r="CA38" s="644"/>
      <c r="CB38" s="653"/>
      <c r="CD38" s="658" t="s">
        <v>343</v>
      </c>
      <c r="CE38" s="659"/>
      <c r="CF38" s="659"/>
      <c r="CG38" s="659"/>
      <c r="CH38" s="659"/>
      <c r="CI38" s="659"/>
      <c r="CJ38" s="659"/>
      <c r="CK38" s="659"/>
      <c r="CL38" s="659"/>
      <c r="CM38" s="659"/>
      <c r="CN38" s="659"/>
      <c r="CO38" s="659"/>
      <c r="CP38" s="659"/>
      <c r="CQ38" s="660"/>
      <c r="CR38" s="643">
        <v>2958434</v>
      </c>
      <c r="CS38" s="644"/>
      <c r="CT38" s="644"/>
      <c r="CU38" s="644"/>
      <c r="CV38" s="644"/>
      <c r="CW38" s="644"/>
      <c r="CX38" s="644"/>
      <c r="CY38" s="645"/>
      <c r="CZ38" s="648">
        <v>8.8000000000000007</v>
      </c>
      <c r="DA38" s="678"/>
      <c r="DB38" s="678"/>
      <c r="DC38" s="682"/>
      <c r="DD38" s="652">
        <v>2480230</v>
      </c>
      <c r="DE38" s="644"/>
      <c r="DF38" s="644"/>
      <c r="DG38" s="644"/>
      <c r="DH38" s="644"/>
      <c r="DI38" s="644"/>
      <c r="DJ38" s="644"/>
      <c r="DK38" s="645"/>
      <c r="DL38" s="652">
        <v>2199639</v>
      </c>
      <c r="DM38" s="644"/>
      <c r="DN38" s="644"/>
      <c r="DO38" s="644"/>
      <c r="DP38" s="644"/>
      <c r="DQ38" s="644"/>
      <c r="DR38" s="644"/>
      <c r="DS38" s="644"/>
      <c r="DT38" s="644"/>
      <c r="DU38" s="644"/>
      <c r="DV38" s="645"/>
      <c r="DW38" s="648">
        <v>12.8</v>
      </c>
      <c r="DX38" s="678"/>
      <c r="DY38" s="678"/>
      <c r="DZ38" s="678"/>
      <c r="EA38" s="678"/>
      <c r="EB38" s="678"/>
      <c r="EC38" s="679"/>
    </row>
    <row r="39" spans="2:133" ht="11.25" customHeight="1" x14ac:dyDescent="0.15">
      <c r="B39" s="640" t="s">
        <v>344</v>
      </c>
      <c r="C39" s="641"/>
      <c r="D39" s="641"/>
      <c r="E39" s="641"/>
      <c r="F39" s="641"/>
      <c r="G39" s="641"/>
      <c r="H39" s="641"/>
      <c r="I39" s="641"/>
      <c r="J39" s="641"/>
      <c r="K39" s="641"/>
      <c r="L39" s="641"/>
      <c r="M39" s="641"/>
      <c r="N39" s="641"/>
      <c r="O39" s="641"/>
      <c r="P39" s="641"/>
      <c r="Q39" s="642"/>
      <c r="R39" s="643">
        <v>6227100</v>
      </c>
      <c r="S39" s="644"/>
      <c r="T39" s="644"/>
      <c r="U39" s="644"/>
      <c r="V39" s="644"/>
      <c r="W39" s="644"/>
      <c r="X39" s="644"/>
      <c r="Y39" s="645"/>
      <c r="Z39" s="646">
        <v>17.5</v>
      </c>
      <c r="AA39" s="646"/>
      <c r="AB39" s="646"/>
      <c r="AC39" s="646"/>
      <c r="AD39" s="647" t="s">
        <v>237</v>
      </c>
      <c r="AE39" s="647"/>
      <c r="AF39" s="647"/>
      <c r="AG39" s="647"/>
      <c r="AH39" s="647"/>
      <c r="AI39" s="647"/>
      <c r="AJ39" s="647"/>
      <c r="AK39" s="647"/>
      <c r="AL39" s="648" t="s">
        <v>237</v>
      </c>
      <c r="AM39" s="649"/>
      <c r="AN39" s="649"/>
      <c r="AO39" s="650"/>
      <c r="AQ39" s="721" t="s">
        <v>345</v>
      </c>
      <c r="AR39" s="722"/>
      <c r="AS39" s="722"/>
      <c r="AT39" s="722"/>
      <c r="AU39" s="722"/>
      <c r="AV39" s="722"/>
      <c r="AW39" s="722"/>
      <c r="AX39" s="722"/>
      <c r="AY39" s="723"/>
      <c r="AZ39" s="643">
        <v>57496</v>
      </c>
      <c r="BA39" s="644"/>
      <c r="BB39" s="644"/>
      <c r="BC39" s="644"/>
      <c r="BD39" s="680"/>
      <c r="BE39" s="680"/>
      <c r="BF39" s="710"/>
      <c r="BG39" s="658" t="s">
        <v>346</v>
      </c>
      <c r="BH39" s="659"/>
      <c r="BI39" s="659"/>
      <c r="BJ39" s="659"/>
      <c r="BK39" s="659"/>
      <c r="BL39" s="659"/>
      <c r="BM39" s="659"/>
      <c r="BN39" s="659"/>
      <c r="BO39" s="659"/>
      <c r="BP39" s="659"/>
      <c r="BQ39" s="659"/>
      <c r="BR39" s="659"/>
      <c r="BS39" s="659"/>
      <c r="BT39" s="659"/>
      <c r="BU39" s="660"/>
      <c r="BV39" s="643">
        <v>16079</v>
      </c>
      <c r="BW39" s="644"/>
      <c r="BX39" s="644"/>
      <c r="BY39" s="644"/>
      <c r="BZ39" s="644"/>
      <c r="CA39" s="644"/>
      <c r="CB39" s="653"/>
      <c r="CD39" s="658" t="s">
        <v>347</v>
      </c>
      <c r="CE39" s="659"/>
      <c r="CF39" s="659"/>
      <c r="CG39" s="659"/>
      <c r="CH39" s="659"/>
      <c r="CI39" s="659"/>
      <c r="CJ39" s="659"/>
      <c r="CK39" s="659"/>
      <c r="CL39" s="659"/>
      <c r="CM39" s="659"/>
      <c r="CN39" s="659"/>
      <c r="CO39" s="659"/>
      <c r="CP39" s="659"/>
      <c r="CQ39" s="660"/>
      <c r="CR39" s="643">
        <v>876913</v>
      </c>
      <c r="CS39" s="680"/>
      <c r="CT39" s="680"/>
      <c r="CU39" s="680"/>
      <c r="CV39" s="680"/>
      <c r="CW39" s="680"/>
      <c r="CX39" s="680"/>
      <c r="CY39" s="681"/>
      <c r="CZ39" s="648">
        <v>2.6</v>
      </c>
      <c r="DA39" s="678"/>
      <c r="DB39" s="678"/>
      <c r="DC39" s="682"/>
      <c r="DD39" s="652">
        <v>405098</v>
      </c>
      <c r="DE39" s="680"/>
      <c r="DF39" s="680"/>
      <c r="DG39" s="680"/>
      <c r="DH39" s="680"/>
      <c r="DI39" s="680"/>
      <c r="DJ39" s="680"/>
      <c r="DK39" s="681"/>
      <c r="DL39" s="652" t="s">
        <v>231</v>
      </c>
      <c r="DM39" s="680"/>
      <c r="DN39" s="680"/>
      <c r="DO39" s="680"/>
      <c r="DP39" s="680"/>
      <c r="DQ39" s="680"/>
      <c r="DR39" s="680"/>
      <c r="DS39" s="680"/>
      <c r="DT39" s="680"/>
      <c r="DU39" s="680"/>
      <c r="DV39" s="681"/>
      <c r="DW39" s="648" t="s">
        <v>231</v>
      </c>
      <c r="DX39" s="678"/>
      <c r="DY39" s="678"/>
      <c r="DZ39" s="678"/>
      <c r="EA39" s="678"/>
      <c r="EB39" s="678"/>
      <c r="EC39" s="679"/>
    </row>
    <row r="40" spans="2:133" ht="11.25" customHeight="1" x14ac:dyDescent="0.15">
      <c r="B40" s="640" t="s">
        <v>348</v>
      </c>
      <c r="C40" s="641"/>
      <c r="D40" s="641"/>
      <c r="E40" s="641"/>
      <c r="F40" s="641"/>
      <c r="G40" s="641"/>
      <c r="H40" s="641"/>
      <c r="I40" s="641"/>
      <c r="J40" s="641"/>
      <c r="K40" s="641"/>
      <c r="L40" s="641"/>
      <c r="M40" s="641"/>
      <c r="N40" s="641"/>
      <c r="O40" s="641"/>
      <c r="P40" s="641"/>
      <c r="Q40" s="642"/>
      <c r="R40" s="643" t="s">
        <v>231</v>
      </c>
      <c r="S40" s="644"/>
      <c r="T40" s="644"/>
      <c r="U40" s="644"/>
      <c r="V40" s="644"/>
      <c r="W40" s="644"/>
      <c r="X40" s="644"/>
      <c r="Y40" s="645"/>
      <c r="Z40" s="646" t="s">
        <v>231</v>
      </c>
      <c r="AA40" s="646"/>
      <c r="AB40" s="646"/>
      <c r="AC40" s="646"/>
      <c r="AD40" s="647" t="s">
        <v>231</v>
      </c>
      <c r="AE40" s="647"/>
      <c r="AF40" s="647"/>
      <c r="AG40" s="647"/>
      <c r="AH40" s="647"/>
      <c r="AI40" s="647"/>
      <c r="AJ40" s="647"/>
      <c r="AK40" s="647"/>
      <c r="AL40" s="648" t="s">
        <v>231</v>
      </c>
      <c r="AM40" s="649"/>
      <c r="AN40" s="649"/>
      <c r="AO40" s="650"/>
      <c r="AQ40" s="721" t="s">
        <v>349</v>
      </c>
      <c r="AR40" s="722"/>
      <c r="AS40" s="722"/>
      <c r="AT40" s="722"/>
      <c r="AU40" s="722"/>
      <c r="AV40" s="722"/>
      <c r="AW40" s="722"/>
      <c r="AX40" s="722"/>
      <c r="AY40" s="723"/>
      <c r="AZ40" s="643">
        <v>21234</v>
      </c>
      <c r="BA40" s="644"/>
      <c r="BB40" s="644"/>
      <c r="BC40" s="644"/>
      <c r="BD40" s="680"/>
      <c r="BE40" s="680"/>
      <c r="BF40" s="710"/>
      <c r="BG40" s="724" t="s">
        <v>350</v>
      </c>
      <c r="BH40" s="725"/>
      <c r="BI40" s="725"/>
      <c r="BJ40" s="725"/>
      <c r="BK40" s="725"/>
      <c r="BL40" s="234"/>
      <c r="BM40" s="659" t="s">
        <v>351</v>
      </c>
      <c r="BN40" s="659"/>
      <c r="BO40" s="659"/>
      <c r="BP40" s="659"/>
      <c r="BQ40" s="659"/>
      <c r="BR40" s="659"/>
      <c r="BS40" s="659"/>
      <c r="BT40" s="659"/>
      <c r="BU40" s="660"/>
      <c r="BV40" s="643">
        <v>101</v>
      </c>
      <c r="BW40" s="644"/>
      <c r="BX40" s="644"/>
      <c r="BY40" s="644"/>
      <c r="BZ40" s="644"/>
      <c r="CA40" s="644"/>
      <c r="CB40" s="653"/>
      <c r="CD40" s="658" t="s">
        <v>352</v>
      </c>
      <c r="CE40" s="659"/>
      <c r="CF40" s="659"/>
      <c r="CG40" s="659"/>
      <c r="CH40" s="659"/>
      <c r="CI40" s="659"/>
      <c r="CJ40" s="659"/>
      <c r="CK40" s="659"/>
      <c r="CL40" s="659"/>
      <c r="CM40" s="659"/>
      <c r="CN40" s="659"/>
      <c r="CO40" s="659"/>
      <c r="CP40" s="659"/>
      <c r="CQ40" s="660"/>
      <c r="CR40" s="643">
        <v>75000</v>
      </c>
      <c r="CS40" s="644"/>
      <c r="CT40" s="644"/>
      <c r="CU40" s="644"/>
      <c r="CV40" s="644"/>
      <c r="CW40" s="644"/>
      <c r="CX40" s="644"/>
      <c r="CY40" s="645"/>
      <c r="CZ40" s="648">
        <v>0.2</v>
      </c>
      <c r="DA40" s="678"/>
      <c r="DB40" s="678"/>
      <c r="DC40" s="682"/>
      <c r="DD40" s="652" t="s">
        <v>231</v>
      </c>
      <c r="DE40" s="644"/>
      <c r="DF40" s="644"/>
      <c r="DG40" s="644"/>
      <c r="DH40" s="644"/>
      <c r="DI40" s="644"/>
      <c r="DJ40" s="644"/>
      <c r="DK40" s="645"/>
      <c r="DL40" s="652" t="s">
        <v>237</v>
      </c>
      <c r="DM40" s="644"/>
      <c r="DN40" s="644"/>
      <c r="DO40" s="644"/>
      <c r="DP40" s="644"/>
      <c r="DQ40" s="644"/>
      <c r="DR40" s="644"/>
      <c r="DS40" s="644"/>
      <c r="DT40" s="644"/>
      <c r="DU40" s="644"/>
      <c r="DV40" s="645"/>
      <c r="DW40" s="648" t="s">
        <v>231</v>
      </c>
      <c r="DX40" s="678"/>
      <c r="DY40" s="678"/>
      <c r="DZ40" s="678"/>
      <c r="EA40" s="678"/>
      <c r="EB40" s="678"/>
      <c r="EC40" s="679"/>
    </row>
    <row r="41" spans="2:133" ht="11.25" customHeight="1" x14ac:dyDescent="0.15">
      <c r="B41" s="640" t="s">
        <v>353</v>
      </c>
      <c r="C41" s="641"/>
      <c r="D41" s="641"/>
      <c r="E41" s="641"/>
      <c r="F41" s="641"/>
      <c r="G41" s="641"/>
      <c r="H41" s="641"/>
      <c r="I41" s="641"/>
      <c r="J41" s="641"/>
      <c r="K41" s="641"/>
      <c r="L41" s="641"/>
      <c r="M41" s="641"/>
      <c r="N41" s="641"/>
      <c r="O41" s="641"/>
      <c r="P41" s="641"/>
      <c r="Q41" s="642"/>
      <c r="R41" s="643">
        <v>499200</v>
      </c>
      <c r="S41" s="644"/>
      <c r="T41" s="644"/>
      <c r="U41" s="644"/>
      <c r="V41" s="644"/>
      <c r="W41" s="644"/>
      <c r="X41" s="644"/>
      <c r="Y41" s="645"/>
      <c r="Z41" s="646">
        <v>1.4</v>
      </c>
      <c r="AA41" s="646"/>
      <c r="AB41" s="646"/>
      <c r="AC41" s="646"/>
      <c r="AD41" s="647" t="s">
        <v>231</v>
      </c>
      <c r="AE41" s="647"/>
      <c r="AF41" s="647"/>
      <c r="AG41" s="647"/>
      <c r="AH41" s="647"/>
      <c r="AI41" s="647"/>
      <c r="AJ41" s="647"/>
      <c r="AK41" s="647"/>
      <c r="AL41" s="648" t="s">
        <v>147</v>
      </c>
      <c r="AM41" s="649"/>
      <c r="AN41" s="649"/>
      <c r="AO41" s="650"/>
      <c r="AQ41" s="721" t="s">
        <v>354</v>
      </c>
      <c r="AR41" s="722"/>
      <c r="AS41" s="722"/>
      <c r="AT41" s="722"/>
      <c r="AU41" s="722"/>
      <c r="AV41" s="722"/>
      <c r="AW41" s="722"/>
      <c r="AX41" s="722"/>
      <c r="AY41" s="723"/>
      <c r="AZ41" s="643">
        <v>613723</v>
      </c>
      <c r="BA41" s="644"/>
      <c r="BB41" s="644"/>
      <c r="BC41" s="644"/>
      <c r="BD41" s="680"/>
      <c r="BE41" s="680"/>
      <c r="BF41" s="710"/>
      <c r="BG41" s="724"/>
      <c r="BH41" s="725"/>
      <c r="BI41" s="725"/>
      <c r="BJ41" s="725"/>
      <c r="BK41" s="725"/>
      <c r="BL41" s="234"/>
      <c r="BM41" s="659" t="s">
        <v>355</v>
      </c>
      <c r="BN41" s="659"/>
      <c r="BO41" s="659"/>
      <c r="BP41" s="659"/>
      <c r="BQ41" s="659"/>
      <c r="BR41" s="659"/>
      <c r="BS41" s="659"/>
      <c r="BT41" s="659"/>
      <c r="BU41" s="660"/>
      <c r="BV41" s="643" t="s">
        <v>231</v>
      </c>
      <c r="BW41" s="644"/>
      <c r="BX41" s="644"/>
      <c r="BY41" s="644"/>
      <c r="BZ41" s="644"/>
      <c r="CA41" s="644"/>
      <c r="CB41" s="653"/>
      <c r="CD41" s="658" t="s">
        <v>356</v>
      </c>
      <c r="CE41" s="659"/>
      <c r="CF41" s="659"/>
      <c r="CG41" s="659"/>
      <c r="CH41" s="659"/>
      <c r="CI41" s="659"/>
      <c r="CJ41" s="659"/>
      <c r="CK41" s="659"/>
      <c r="CL41" s="659"/>
      <c r="CM41" s="659"/>
      <c r="CN41" s="659"/>
      <c r="CO41" s="659"/>
      <c r="CP41" s="659"/>
      <c r="CQ41" s="660"/>
      <c r="CR41" s="643" t="s">
        <v>249</v>
      </c>
      <c r="CS41" s="680"/>
      <c r="CT41" s="680"/>
      <c r="CU41" s="680"/>
      <c r="CV41" s="680"/>
      <c r="CW41" s="680"/>
      <c r="CX41" s="680"/>
      <c r="CY41" s="681"/>
      <c r="CZ41" s="648" t="s">
        <v>237</v>
      </c>
      <c r="DA41" s="678"/>
      <c r="DB41" s="678"/>
      <c r="DC41" s="682"/>
      <c r="DD41" s="652" t="s">
        <v>231</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92" t="s">
        <v>357</v>
      </c>
      <c r="C42" s="693"/>
      <c r="D42" s="693"/>
      <c r="E42" s="693"/>
      <c r="F42" s="693"/>
      <c r="G42" s="693"/>
      <c r="H42" s="693"/>
      <c r="I42" s="693"/>
      <c r="J42" s="693"/>
      <c r="K42" s="693"/>
      <c r="L42" s="693"/>
      <c r="M42" s="693"/>
      <c r="N42" s="693"/>
      <c r="O42" s="693"/>
      <c r="P42" s="693"/>
      <c r="Q42" s="694"/>
      <c r="R42" s="728">
        <v>35665619</v>
      </c>
      <c r="S42" s="729"/>
      <c r="T42" s="729"/>
      <c r="U42" s="729"/>
      <c r="V42" s="729"/>
      <c r="W42" s="729"/>
      <c r="X42" s="729"/>
      <c r="Y42" s="737"/>
      <c r="Z42" s="738">
        <v>100</v>
      </c>
      <c r="AA42" s="738"/>
      <c r="AB42" s="738"/>
      <c r="AC42" s="738"/>
      <c r="AD42" s="739">
        <v>16711281</v>
      </c>
      <c r="AE42" s="739"/>
      <c r="AF42" s="739"/>
      <c r="AG42" s="739"/>
      <c r="AH42" s="739"/>
      <c r="AI42" s="739"/>
      <c r="AJ42" s="739"/>
      <c r="AK42" s="739"/>
      <c r="AL42" s="740">
        <v>100</v>
      </c>
      <c r="AM42" s="715"/>
      <c r="AN42" s="715"/>
      <c r="AO42" s="741"/>
      <c r="AQ42" s="742" t="s">
        <v>358</v>
      </c>
      <c r="AR42" s="743"/>
      <c r="AS42" s="743"/>
      <c r="AT42" s="743"/>
      <c r="AU42" s="743"/>
      <c r="AV42" s="743"/>
      <c r="AW42" s="743"/>
      <c r="AX42" s="743"/>
      <c r="AY42" s="744"/>
      <c r="AZ42" s="728">
        <v>1907690</v>
      </c>
      <c r="BA42" s="729"/>
      <c r="BB42" s="729"/>
      <c r="BC42" s="729"/>
      <c r="BD42" s="714"/>
      <c r="BE42" s="714"/>
      <c r="BF42" s="716"/>
      <c r="BG42" s="726"/>
      <c r="BH42" s="727"/>
      <c r="BI42" s="727"/>
      <c r="BJ42" s="727"/>
      <c r="BK42" s="727"/>
      <c r="BL42" s="235"/>
      <c r="BM42" s="669" t="s">
        <v>359</v>
      </c>
      <c r="BN42" s="669"/>
      <c r="BO42" s="669"/>
      <c r="BP42" s="669"/>
      <c r="BQ42" s="669"/>
      <c r="BR42" s="669"/>
      <c r="BS42" s="669"/>
      <c r="BT42" s="669"/>
      <c r="BU42" s="670"/>
      <c r="BV42" s="728">
        <v>358</v>
      </c>
      <c r="BW42" s="729"/>
      <c r="BX42" s="729"/>
      <c r="BY42" s="729"/>
      <c r="BZ42" s="729"/>
      <c r="CA42" s="729"/>
      <c r="CB42" s="736"/>
      <c r="CD42" s="640" t="s">
        <v>360</v>
      </c>
      <c r="CE42" s="641"/>
      <c r="CF42" s="641"/>
      <c r="CG42" s="641"/>
      <c r="CH42" s="641"/>
      <c r="CI42" s="641"/>
      <c r="CJ42" s="641"/>
      <c r="CK42" s="641"/>
      <c r="CL42" s="641"/>
      <c r="CM42" s="641"/>
      <c r="CN42" s="641"/>
      <c r="CO42" s="641"/>
      <c r="CP42" s="641"/>
      <c r="CQ42" s="642"/>
      <c r="CR42" s="643">
        <v>7281623</v>
      </c>
      <c r="CS42" s="644"/>
      <c r="CT42" s="644"/>
      <c r="CU42" s="644"/>
      <c r="CV42" s="644"/>
      <c r="CW42" s="644"/>
      <c r="CX42" s="644"/>
      <c r="CY42" s="645"/>
      <c r="CZ42" s="648">
        <v>21.6</v>
      </c>
      <c r="DA42" s="649"/>
      <c r="DB42" s="649"/>
      <c r="DC42" s="661"/>
      <c r="DD42" s="652">
        <v>1078741</v>
      </c>
      <c r="DE42" s="644"/>
      <c r="DF42" s="644"/>
      <c r="DG42" s="644"/>
      <c r="DH42" s="644"/>
      <c r="DI42" s="644"/>
      <c r="DJ42" s="644"/>
      <c r="DK42" s="645"/>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6"/>
      <c r="BW43" s="236"/>
      <c r="BX43" s="236"/>
      <c r="BY43" s="236"/>
      <c r="BZ43" s="236"/>
      <c r="CA43" s="236"/>
      <c r="CB43" s="236"/>
      <c r="CD43" s="640" t="s">
        <v>361</v>
      </c>
      <c r="CE43" s="641"/>
      <c r="CF43" s="641"/>
      <c r="CG43" s="641"/>
      <c r="CH43" s="641"/>
      <c r="CI43" s="641"/>
      <c r="CJ43" s="641"/>
      <c r="CK43" s="641"/>
      <c r="CL43" s="641"/>
      <c r="CM43" s="641"/>
      <c r="CN43" s="641"/>
      <c r="CO43" s="641"/>
      <c r="CP43" s="641"/>
      <c r="CQ43" s="642"/>
      <c r="CR43" s="643">
        <v>95273</v>
      </c>
      <c r="CS43" s="680"/>
      <c r="CT43" s="680"/>
      <c r="CU43" s="680"/>
      <c r="CV43" s="680"/>
      <c r="CW43" s="680"/>
      <c r="CX43" s="680"/>
      <c r="CY43" s="681"/>
      <c r="CZ43" s="648">
        <v>0.3</v>
      </c>
      <c r="DA43" s="678"/>
      <c r="DB43" s="678"/>
      <c r="DC43" s="682"/>
      <c r="DD43" s="652">
        <v>95273</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5" t="s">
        <v>309</v>
      </c>
      <c r="CE44" s="756"/>
      <c r="CF44" s="640" t="s">
        <v>362</v>
      </c>
      <c r="CG44" s="641"/>
      <c r="CH44" s="641"/>
      <c r="CI44" s="641"/>
      <c r="CJ44" s="641"/>
      <c r="CK44" s="641"/>
      <c r="CL44" s="641"/>
      <c r="CM44" s="641"/>
      <c r="CN44" s="641"/>
      <c r="CO44" s="641"/>
      <c r="CP44" s="641"/>
      <c r="CQ44" s="642"/>
      <c r="CR44" s="643">
        <v>7029582</v>
      </c>
      <c r="CS44" s="644"/>
      <c r="CT44" s="644"/>
      <c r="CU44" s="644"/>
      <c r="CV44" s="644"/>
      <c r="CW44" s="644"/>
      <c r="CX44" s="644"/>
      <c r="CY44" s="645"/>
      <c r="CZ44" s="648">
        <v>20.8</v>
      </c>
      <c r="DA44" s="649"/>
      <c r="DB44" s="649"/>
      <c r="DC44" s="661"/>
      <c r="DD44" s="652">
        <v>1054145</v>
      </c>
      <c r="DE44" s="644"/>
      <c r="DF44" s="644"/>
      <c r="DG44" s="644"/>
      <c r="DH44" s="644"/>
      <c r="DI44" s="644"/>
      <c r="DJ44" s="644"/>
      <c r="DK44" s="645"/>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7"/>
      <c r="CE45" s="758"/>
      <c r="CF45" s="640" t="s">
        <v>363</v>
      </c>
      <c r="CG45" s="641"/>
      <c r="CH45" s="641"/>
      <c r="CI45" s="641"/>
      <c r="CJ45" s="641"/>
      <c r="CK45" s="641"/>
      <c r="CL45" s="641"/>
      <c r="CM45" s="641"/>
      <c r="CN45" s="641"/>
      <c r="CO45" s="641"/>
      <c r="CP45" s="641"/>
      <c r="CQ45" s="642"/>
      <c r="CR45" s="643">
        <v>2266039</v>
      </c>
      <c r="CS45" s="680"/>
      <c r="CT45" s="680"/>
      <c r="CU45" s="680"/>
      <c r="CV45" s="680"/>
      <c r="CW45" s="680"/>
      <c r="CX45" s="680"/>
      <c r="CY45" s="681"/>
      <c r="CZ45" s="648">
        <v>6.7</v>
      </c>
      <c r="DA45" s="678"/>
      <c r="DB45" s="678"/>
      <c r="DC45" s="682"/>
      <c r="DD45" s="652">
        <v>124876</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28" t="s">
        <v>364</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7"/>
      <c r="CE46" s="758"/>
      <c r="CF46" s="640" t="s">
        <v>365</v>
      </c>
      <c r="CG46" s="641"/>
      <c r="CH46" s="641"/>
      <c r="CI46" s="641"/>
      <c r="CJ46" s="641"/>
      <c r="CK46" s="641"/>
      <c r="CL46" s="641"/>
      <c r="CM46" s="641"/>
      <c r="CN46" s="641"/>
      <c r="CO46" s="641"/>
      <c r="CP46" s="641"/>
      <c r="CQ46" s="642"/>
      <c r="CR46" s="643">
        <v>4457750</v>
      </c>
      <c r="CS46" s="644"/>
      <c r="CT46" s="644"/>
      <c r="CU46" s="644"/>
      <c r="CV46" s="644"/>
      <c r="CW46" s="644"/>
      <c r="CX46" s="644"/>
      <c r="CY46" s="645"/>
      <c r="CZ46" s="648">
        <v>13.2</v>
      </c>
      <c r="DA46" s="649"/>
      <c r="DB46" s="649"/>
      <c r="DC46" s="661"/>
      <c r="DD46" s="652">
        <v>904738</v>
      </c>
      <c r="DE46" s="644"/>
      <c r="DF46" s="644"/>
      <c r="DG46" s="644"/>
      <c r="DH46" s="644"/>
      <c r="DI46" s="644"/>
      <c r="DJ46" s="644"/>
      <c r="DK46" s="645"/>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38" t="s">
        <v>366</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7"/>
      <c r="CE47" s="758"/>
      <c r="CF47" s="640" t="s">
        <v>367</v>
      </c>
      <c r="CG47" s="641"/>
      <c r="CH47" s="641"/>
      <c r="CI47" s="641"/>
      <c r="CJ47" s="641"/>
      <c r="CK47" s="641"/>
      <c r="CL47" s="641"/>
      <c r="CM47" s="641"/>
      <c r="CN47" s="641"/>
      <c r="CO47" s="641"/>
      <c r="CP47" s="641"/>
      <c r="CQ47" s="642"/>
      <c r="CR47" s="643">
        <v>252041</v>
      </c>
      <c r="CS47" s="680"/>
      <c r="CT47" s="680"/>
      <c r="CU47" s="680"/>
      <c r="CV47" s="680"/>
      <c r="CW47" s="680"/>
      <c r="CX47" s="680"/>
      <c r="CY47" s="681"/>
      <c r="CZ47" s="648">
        <v>0.7</v>
      </c>
      <c r="DA47" s="678"/>
      <c r="DB47" s="678"/>
      <c r="DC47" s="682"/>
      <c r="DD47" s="652">
        <v>24596</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39" t="s">
        <v>368</v>
      </c>
      <c r="CD48" s="759"/>
      <c r="CE48" s="760"/>
      <c r="CF48" s="640" t="s">
        <v>369</v>
      </c>
      <c r="CG48" s="641"/>
      <c r="CH48" s="641"/>
      <c r="CI48" s="641"/>
      <c r="CJ48" s="641"/>
      <c r="CK48" s="641"/>
      <c r="CL48" s="641"/>
      <c r="CM48" s="641"/>
      <c r="CN48" s="641"/>
      <c r="CO48" s="641"/>
      <c r="CP48" s="641"/>
      <c r="CQ48" s="642"/>
      <c r="CR48" s="643" t="s">
        <v>231</v>
      </c>
      <c r="CS48" s="644"/>
      <c r="CT48" s="644"/>
      <c r="CU48" s="644"/>
      <c r="CV48" s="644"/>
      <c r="CW48" s="644"/>
      <c r="CX48" s="644"/>
      <c r="CY48" s="645"/>
      <c r="CZ48" s="648" t="s">
        <v>237</v>
      </c>
      <c r="DA48" s="649"/>
      <c r="DB48" s="649"/>
      <c r="DC48" s="661"/>
      <c r="DD48" s="652" t="s">
        <v>237</v>
      </c>
      <c r="DE48" s="644"/>
      <c r="DF48" s="644"/>
      <c r="DG48" s="644"/>
      <c r="DH48" s="644"/>
      <c r="DI48" s="644"/>
      <c r="DJ48" s="644"/>
      <c r="DK48" s="645"/>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92" t="s">
        <v>370</v>
      </c>
      <c r="CE49" s="693"/>
      <c r="CF49" s="693"/>
      <c r="CG49" s="693"/>
      <c r="CH49" s="693"/>
      <c r="CI49" s="693"/>
      <c r="CJ49" s="693"/>
      <c r="CK49" s="693"/>
      <c r="CL49" s="693"/>
      <c r="CM49" s="693"/>
      <c r="CN49" s="693"/>
      <c r="CO49" s="693"/>
      <c r="CP49" s="693"/>
      <c r="CQ49" s="694"/>
      <c r="CR49" s="728">
        <v>33745617</v>
      </c>
      <c r="CS49" s="714"/>
      <c r="CT49" s="714"/>
      <c r="CU49" s="714"/>
      <c r="CV49" s="714"/>
      <c r="CW49" s="714"/>
      <c r="CX49" s="714"/>
      <c r="CY49" s="745"/>
      <c r="CZ49" s="740">
        <v>100</v>
      </c>
      <c r="DA49" s="746"/>
      <c r="DB49" s="746"/>
      <c r="DC49" s="747"/>
      <c r="DD49" s="748">
        <v>19724739</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s7i2skqkaGatauuE0nKghkAaCGFaedwSCfrg9qgeLXuM+RZJToztsRue8NiuJVXFwYGcsCtfvmLDjdR759xUBA==" saltValue="WTKM1sEH+DeMVMBSjkVch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3" zoomScale="70" zoomScaleNormal="25" zoomScaleSheetLayoutView="70" workbookViewId="0">
      <selection activeCell="Q77" sqref="Q77:U77"/>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371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61" t="s">
        <v>372</v>
      </c>
      <c r="DK2" s="762"/>
      <c r="DL2" s="762"/>
      <c r="DM2" s="762"/>
      <c r="DN2" s="762"/>
      <c r="DO2" s="763"/>
      <c r="DP2" s="248"/>
      <c r="DQ2" s="761" t="s">
        <v>373</v>
      </c>
      <c r="DR2" s="762"/>
      <c r="DS2" s="762"/>
      <c r="DT2" s="762"/>
      <c r="DU2" s="762"/>
      <c r="DV2" s="762"/>
      <c r="DW2" s="762"/>
      <c r="DX2" s="762"/>
      <c r="DY2" s="762"/>
      <c r="DZ2" s="76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64" t="s">
        <v>374</v>
      </c>
      <c r="B4" s="76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764"/>
      <c r="AW4" s="764"/>
      <c r="AX4" s="764"/>
      <c r="AY4" s="764"/>
      <c r="AZ4" s="251"/>
      <c r="BA4" s="251"/>
      <c r="BB4" s="251"/>
      <c r="BC4" s="251"/>
      <c r="BD4" s="251"/>
      <c r="BE4" s="252"/>
      <c r="BF4" s="252"/>
      <c r="BG4" s="252"/>
      <c r="BH4" s="252"/>
      <c r="BI4" s="252"/>
      <c r="BJ4" s="252"/>
      <c r="BK4" s="252"/>
      <c r="BL4" s="252"/>
      <c r="BM4" s="252"/>
      <c r="BN4" s="252"/>
      <c r="BO4" s="252"/>
      <c r="BP4" s="252"/>
      <c r="BQ4" s="251" t="s">
        <v>375</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65" t="s">
        <v>376</v>
      </c>
      <c r="B5" s="766"/>
      <c r="C5" s="766"/>
      <c r="D5" s="766"/>
      <c r="E5" s="766"/>
      <c r="F5" s="766"/>
      <c r="G5" s="766"/>
      <c r="H5" s="766"/>
      <c r="I5" s="766"/>
      <c r="J5" s="766"/>
      <c r="K5" s="766"/>
      <c r="L5" s="766"/>
      <c r="M5" s="766"/>
      <c r="N5" s="766"/>
      <c r="O5" s="766"/>
      <c r="P5" s="767"/>
      <c r="Q5" s="771" t="s">
        <v>377</v>
      </c>
      <c r="R5" s="772"/>
      <c r="S5" s="772"/>
      <c r="T5" s="772"/>
      <c r="U5" s="773"/>
      <c r="V5" s="771" t="s">
        <v>378</v>
      </c>
      <c r="W5" s="772"/>
      <c r="X5" s="772"/>
      <c r="Y5" s="772"/>
      <c r="Z5" s="773"/>
      <c r="AA5" s="771" t="s">
        <v>379</v>
      </c>
      <c r="AB5" s="772"/>
      <c r="AC5" s="772"/>
      <c r="AD5" s="772"/>
      <c r="AE5" s="772"/>
      <c r="AF5" s="777" t="s">
        <v>380</v>
      </c>
      <c r="AG5" s="772"/>
      <c r="AH5" s="772"/>
      <c r="AI5" s="772"/>
      <c r="AJ5" s="778"/>
      <c r="AK5" s="772" t="s">
        <v>381</v>
      </c>
      <c r="AL5" s="772"/>
      <c r="AM5" s="772"/>
      <c r="AN5" s="772"/>
      <c r="AO5" s="773"/>
      <c r="AP5" s="771" t="s">
        <v>382</v>
      </c>
      <c r="AQ5" s="772"/>
      <c r="AR5" s="772"/>
      <c r="AS5" s="772"/>
      <c r="AT5" s="773"/>
      <c r="AU5" s="771" t="s">
        <v>383</v>
      </c>
      <c r="AV5" s="772"/>
      <c r="AW5" s="772"/>
      <c r="AX5" s="772"/>
      <c r="AY5" s="778"/>
      <c r="AZ5" s="255"/>
      <c r="BA5" s="255"/>
      <c r="BB5" s="255"/>
      <c r="BC5" s="255"/>
      <c r="BD5" s="255"/>
      <c r="BE5" s="256"/>
      <c r="BF5" s="256"/>
      <c r="BG5" s="256"/>
      <c r="BH5" s="256"/>
      <c r="BI5" s="256"/>
      <c r="BJ5" s="256"/>
      <c r="BK5" s="256"/>
      <c r="BL5" s="256"/>
      <c r="BM5" s="256"/>
      <c r="BN5" s="256"/>
      <c r="BO5" s="256"/>
      <c r="BP5" s="256"/>
      <c r="BQ5" s="765" t="s">
        <v>384</v>
      </c>
      <c r="BR5" s="766"/>
      <c r="BS5" s="766"/>
      <c r="BT5" s="766"/>
      <c r="BU5" s="766"/>
      <c r="BV5" s="766"/>
      <c r="BW5" s="766"/>
      <c r="BX5" s="766"/>
      <c r="BY5" s="766"/>
      <c r="BZ5" s="766"/>
      <c r="CA5" s="766"/>
      <c r="CB5" s="766"/>
      <c r="CC5" s="766"/>
      <c r="CD5" s="766"/>
      <c r="CE5" s="766"/>
      <c r="CF5" s="766"/>
      <c r="CG5" s="767"/>
      <c r="CH5" s="771" t="s">
        <v>385</v>
      </c>
      <c r="CI5" s="772"/>
      <c r="CJ5" s="772"/>
      <c r="CK5" s="772"/>
      <c r="CL5" s="773"/>
      <c r="CM5" s="771" t="s">
        <v>386</v>
      </c>
      <c r="CN5" s="772"/>
      <c r="CO5" s="772"/>
      <c r="CP5" s="772"/>
      <c r="CQ5" s="773"/>
      <c r="CR5" s="771" t="s">
        <v>387</v>
      </c>
      <c r="CS5" s="772"/>
      <c r="CT5" s="772"/>
      <c r="CU5" s="772"/>
      <c r="CV5" s="773"/>
      <c r="CW5" s="771" t="s">
        <v>388</v>
      </c>
      <c r="CX5" s="772"/>
      <c r="CY5" s="772"/>
      <c r="CZ5" s="772"/>
      <c r="DA5" s="773"/>
      <c r="DB5" s="771" t="s">
        <v>389</v>
      </c>
      <c r="DC5" s="772"/>
      <c r="DD5" s="772"/>
      <c r="DE5" s="772"/>
      <c r="DF5" s="773"/>
      <c r="DG5" s="790" t="s">
        <v>390</v>
      </c>
      <c r="DH5" s="791"/>
      <c r="DI5" s="791"/>
      <c r="DJ5" s="791"/>
      <c r="DK5" s="792"/>
      <c r="DL5" s="790" t="s">
        <v>391</v>
      </c>
      <c r="DM5" s="791"/>
      <c r="DN5" s="791"/>
      <c r="DO5" s="791"/>
      <c r="DP5" s="792"/>
      <c r="DQ5" s="771" t="s">
        <v>392</v>
      </c>
      <c r="DR5" s="772"/>
      <c r="DS5" s="772"/>
      <c r="DT5" s="772"/>
      <c r="DU5" s="773"/>
      <c r="DV5" s="771" t="s">
        <v>383</v>
      </c>
      <c r="DW5" s="772"/>
      <c r="DX5" s="772"/>
      <c r="DY5" s="772"/>
      <c r="DZ5" s="778"/>
      <c r="EA5" s="253"/>
    </row>
    <row r="6" spans="1:131" s="254" customFormat="1" ht="26.25" customHeight="1" thickBot="1" x14ac:dyDescent="0.2">
      <c r="A6" s="768"/>
      <c r="B6" s="769"/>
      <c r="C6" s="769"/>
      <c r="D6" s="769"/>
      <c r="E6" s="769"/>
      <c r="F6" s="769"/>
      <c r="G6" s="769"/>
      <c r="H6" s="769"/>
      <c r="I6" s="769"/>
      <c r="J6" s="769"/>
      <c r="K6" s="769"/>
      <c r="L6" s="769"/>
      <c r="M6" s="769"/>
      <c r="N6" s="769"/>
      <c r="O6" s="769"/>
      <c r="P6" s="770"/>
      <c r="Q6" s="774"/>
      <c r="R6" s="775"/>
      <c r="S6" s="775"/>
      <c r="T6" s="775"/>
      <c r="U6" s="776"/>
      <c r="V6" s="774"/>
      <c r="W6" s="775"/>
      <c r="X6" s="775"/>
      <c r="Y6" s="775"/>
      <c r="Z6" s="776"/>
      <c r="AA6" s="774"/>
      <c r="AB6" s="775"/>
      <c r="AC6" s="775"/>
      <c r="AD6" s="775"/>
      <c r="AE6" s="775"/>
      <c r="AF6" s="779"/>
      <c r="AG6" s="775"/>
      <c r="AH6" s="775"/>
      <c r="AI6" s="775"/>
      <c r="AJ6" s="780"/>
      <c r="AK6" s="775"/>
      <c r="AL6" s="775"/>
      <c r="AM6" s="775"/>
      <c r="AN6" s="775"/>
      <c r="AO6" s="776"/>
      <c r="AP6" s="774"/>
      <c r="AQ6" s="775"/>
      <c r="AR6" s="775"/>
      <c r="AS6" s="775"/>
      <c r="AT6" s="776"/>
      <c r="AU6" s="774"/>
      <c r="AV6" s="775"/>
      <c r="AW6" s="775"/>
      <c r="AX6" s="775"/>
      <c r="AY6" s="780"/>
      <c r="AZ6" s="251"/>
      <c r="BA6" s="251"/>
      <c r="BB6" s="251"/>
      <c r="BC6" s="251"/>
      <c r="BD6" s="251"/>
      <c r="BE6" s="252"/>
      <c r="BF6" s="252"/>
      <c r="BG6" s="252"/>
      <c r="BH6" s="252"/>
      <c r="BI6" s="252"/>
      <c r="BJ6" s="252"/>
      <c r="BK6" s="252"/>
      <c r="BL6" s="252"/>
      <c r="BM6" s="252"/>
      <c r="BN6" s="252"/>
      <c r="BO6" s="252"/>
      <c r="BP6" s="252"/>
      <c r="BQ6" s="768"/>
      <c r="BR6" s="769"/>
      <c r="BS6" s="769"/>
      <c r="BT6" s="769"/>
      <c r="BU6" s="769"/>
      <c r="BV6" s="769"/>
      <c r="BW6" s="769"/>
      <c r="BX6" s="769"/>
      <c r="BY6" s="769"/>
      <c r="BZ6" s="769"/>
      <c r="CA6" s="769"/>
      <c r="CB6" s="769"/>
      <c r="CC6" s="769"/>
      <c r="CD6" s="769"/>
      <c r="CE6" s="769"/>
      <c r="CF6" s="769"/>
      <c r="CG6" s="770"/>
      <c r="CH6" s="774"/>
      <c r="CI6" s="775"/>
      <c r="CJ6" s="775"/>
      <c r="CK6" s="775"/>
      <c r="CL6" s="776"/>
      <c r="CM6" s="774"/>
      <c r="CN6" s="775"/>
      <c r="CO6" s="775"/>
      <c r="CP6" s="775"/>
      <c r="CQ6" s="776"/>
      <c r="CR6" s="774"/>
      <c r="CS6" s="775"/>
      <c r="CT6" s="775"/>
      <c r="CU6" s="775"/>
      <c r="CV6" s="776"/>
      <c r="CW6" s="774"/>
      <c r="CX6" s="775"/>
      <c r="CY6" s="775"/>
      <c r="CZ6" s="775"/>
      <c r="DA6" s="776"/>
      <c r="DB6" s="774"/>
      <c r="DC6" s="775"/>
      <c r="DD6" s="775"/>
      <c r="DE6" s="775"/>
      <c r="DF6" s="776"/>
      <c r="DG6" s="793"/>
      <c r="DH6" s="794"/>
      <c r="DI6" s="794"/>
      <c r="DJ6" s="794"/>
      <c r="DK6" s="795"/>
      <c r="DL6" s="793"/>
      <c r="DM6" s="794"/>
      <c r="DN6" s="794"/>
      <c r="DO6" s="794"/>
      <c r="DP6" s="795"/>
      <c r="DQ6" s="774"/>
      <c r="DR6" s="775"/>
      <c r="DS6" s="775"/>
      <c r="DT6" s="775"/>
      <c r="DU6" s="776"/>
      <c r="DV6" s="774"/>
      <c r="DW6" s="775"/>
      <c r="DX6" s="775"/>
      <c r="DY6" s="775"/>
      <c r="DZ6" s="780"/>
      <c r="EA6" s="253"/>
    </row>
    <row r="7" spans="1:131" s="254" customFormat="1" ht="26.25" customHeight="1" thickTop="1" x14ac:dyDescent="0.15">
      <c r="A7" s="257">
        <v>1</v>
      </c>
      <c r="B7" s="803" t="s">
        <v>393</v>
      </c>
      <c r="C7" s="804"/>
      <c r="D7" s="804"/>
      <c r="E7" s="804"/>
      <c r="F7" s="804"/>
      <c r="G7" s="804"/>
      <c r="H7" s="804"/>
      <c r="I7" s="804"/>
      <c r="J7" s="804"/>
      <c r="K7" s="804"/>
      <c r="L7" s="804"/>
      <c r="M7" s="804"/>
      <c r="N7" s="804"/>
      <c r="O7" s="804"/>
      <c r="P7" s="805"/>
      <c r="Q7" s="806">
        <v>35697</v>
      </c>
      <c r="R7" s="807"/>
      <c r="S7" s="807"/>
      <c r="T7" s="807"/>
      <c r="U7" s="807"/>
      <c r="V7" s="807">
        <v>33777</v>
      </c>
      <c r="W7" s="807"/>
      <c r="X7" s="807"/>
      <c r="Y7" s="807"/>
      <c r="Z7" s="807"/>
      <c r="AA7" s="807">
        <f>Q7-V7</f>
        <v>1920</v>
      </c>
      <c r="AB7" s="807"/>
      <c r="AC7" s="807"/>
      <c r="AD7" s="807"/>
      <c r="AE7" s="808"/>
      <c r="AF7" s="809">
        <v>1592</v>
      </c>
      <c r="AG7" s="810"/>
      <c r="AH7" s="810"/>
      <c r="AI7" s="810"/>
      <c r="AJ7" s="811"/>
      <c r="AK7" s="796"/>
      <c r="AL7" s="797"/>
      <c r="AM7" s="797"/>
      <c r="AN7" s="797"/>
      <c r="AO7" s="797"/>
      <c r="AP7" s="797">
        <v>21365</v>
      </c>
      <c r="AQ7" s="797"/>
      <c r="AR7" s="797"/>
      <c r="AS7" s="797"/>
      <c r="AT7" s="797"/>
      <c r="AU7" s="798"/>
      <c r="AV7" s="798"/>
      <c r="AW7" s="798"/>
      <c r="AX7" s="798"/>
      <c r="AY7" s="799"/>
      <c r="AZ7" s="251"/>
      <c r="BA7" s="251"/>
      <c r="BB7" s="251"/>
      <c r="BC7" s="251"/>
      <c r="BD7" s="251"/>
      <c r="BE7" s="252"/>
      <c r="BF7" s="252"/>
      <c r="BG7" s="252"/>
      <c r="BH7" s="252"/>
      <c r="BI7" s="252"/>
      <c r="BJ7" s="252"/>
      <c r="BK7" s="252"/>
      <c r="BL7" s="252"/>
      <c r="BM7" s="252"/>
      <c r="BN7" s="252"/>
      <c r="BO7" s="252"/>
      <c r="BP7" s="252"/>
      <c r="BQ7" s="258">
        <v>1</v>
      </c>
      <c r="BR7" s="259"/>
      <c r="BS7" s="800" t="s">
        <v>588</v>
      </c>
      <c r="BT7" s="801"/>
      <c r="BU7" s="801"/>
      <c r="BV7" s="801"/>
      <c r="BW7" s="801"/>
      <c r="BX7" s="801"/>
      <c r="BY7" s="801"/>
      <c r="BZ7" s="801"/>
      <c r="CA7" s="801"/>
      <c r="CB7" s="801"/>
      <c r="CC7" s="801"/>
      <c r="CD7" s="801"/>
      <c r="CE7" s="801"/>
      <c r="CF7" s="801"/>
      <c r="CG7" s="802"/>
      <c r="CH7" s="787">
        <v>-13</v>
      </c>
      <c r="CI7" s="788"/>
      <c r="CJ7" s="788"/>
      <c r="CK7" s="788"/>
      <c r="CL7" s="789"/>
      <c r="CM7" s="787">
        <v>53.8</v>
      </c>
      <c r="CN7" s="788"/>
      <c r="CO7" s="788"/>
      <c r="CP7" s="788"/>
      <c r="CQ7" s="789"/>
      <c r="CR7" s="787">
        <v>25</v>
      </c>
      <c r="CS7" s="788"/>
      <c r="CT7" s="788"/>
      <c r="CU7" s="788"/>
      <c r="CV7" s="789"/>
      <c r="CW7" s="787" t="s">
        <v>528</v>
      </c>
      <c r="CX7" s="788"/>
      <c r="CY7" s="788"/>
      <c r="CZ7" s="788"/>
      <c r="DA7" s="789"/>
      <c r="DB7" s="787" t="s">
        <v>528</v>
      </c>
      <c r="DC7" s="788"/>
      <c r="DD7" s="788"/>
      <c r="DE7" s="788"/>
      <c r="DF7" s="789"/>
      <c r="DG7" s="787" t="s">
        <v>528</v>
      </c>
      <c r="DH7" s="788"/>
      <c r="DI7" s="788"/>
      <c r="DJ7" s="788"/>
      <c r="DK7" s="789"/>
      <c r="DL7" s="787" t="s">
        <v>528</v>
      </c>
      <c r="DM7" s="788"/>
      <c r="DN7" s="788"/>
      <c r="DO7" s="788"/>
      <c r="DP7" s="789"/>
      <c r="DQ7" s="787" t="s">
        <v>528</v>
      </c>
      <c r="DR7" s="788"/>
      <c r="DS7" s="788"/>
      <c r="DT7" s="788"/>
      <c r="DU7" s="789"/>
      <c r="DV7" s="781"/>
      <c r="DW7" s="782"/>
      <c r="DX7" s="782"/>
      <c r="DY7" s="782"/>
      <c r="DZ7" s="783"/>
      <c r="EA7" s="253"/>
    </row>
    <row r="8" spans="1:131" s="254" customFormat="1" ht="26.25" customHeight="1" x14ac:dyDescent="0.15">
      <c r="A8" s="260">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9"/>
      <c r="AL8" s="830"/>
      <c r="AM8" s="830"/>
      <c r="AN8" s="830"/>
      <c r="AO8" s="830"/>
      <c r="AP8" s="830"/>
      <c r="AQ8" s="830"/>
      <c r="AR8" s="830"/>
      <c r="AS8" s="830"/>
      <c r="AT8" s="830"/>
      <c r="AU8" s="824"/>
      <c r="AV8" s="824"/>
      <c r="AW8" s="824"/>
      <c r="AX8" s="824"/>
      <c r="AY8" s="825"/>
      <c r="AZ8" s="251"/>
      <c r="BA8" s="251"/>
      <c r="BB8" s="251"/>
      <c r="BC8" s="251"/>
      <c r="BD8" s="251"/>
      <c r="BE8" s="252"/>
      <c r="BF8" s="252"/>
      <c r="BG8" s="252"/>
      <c r="BH8" s="252"/>
      <c r="BI8" s="252"/>
      <c r="BJ8" s="252"/>
      <c r="BK8" s="252"/>
      <c r="BL8" s="252"/>
      <c r="BM8" s="252"/>
      <c r="BN8" s="252"/>
      <c r="BO8" s="252"/>
      <c r="BP8" s="252"/>
      <c r="BQ8" s="261">
        <v>2</v>
      </c>
      <c r="BR8" s="262"/>
      <c r="BS8" s="826" t="s">
        <v>589</v>
      </c>
      <c r="BT8" s="827"/>
      <c r="BU8" s="827"/>
      <c r="BV8" s="827"/>
      <c r="BW8" s="827"/>
      <c r="BX8" s="827"/>
      <c r="BY8" s="827"/>
      <c r="BZ8" s="827"/>
      <c r="CA8" s="827"/>
      <c r="CB8" s="827"/>
      <c r="CC8" s="827"/>
      <c r="CD8" s="827"/>
      <c r="CE8" s="827"/>
      <c r="CF8" s="827"/>
      <c r="CG8" s="828"/>
      <c r="CH8" s="784">
        <v>-4.8</v>
      </c>
      <c r="CI8" s="785"/>
      <c r="CJ8" s="785"/>
      <c r="CK8" s="785"/>
      <c r="CL8" s="786"/>
      <c r="CM8" s="784">
        <v>24</v>
      </c>
      <c r="CN8" s="785"/>
      <c r="CO8" s="785"/>
      <c r="CP8" s="785"/>
      <c r="CQ8" s="786"/>
      <c r="CR8" s="784">
        <v>20</v>
      </c>
      <c r="CS8" s="785"/>
      <c r="CT8" s="785"/>
      <c r="CU8" s="785"/>
      <c r="CV8" s="786"/>
      <c r="CW8" s="784" t="s">
        <v>528</v>
      </c>
      <c r="CX8" s="785"/>
      <c r="CY8" s="785"/>
      <c r="CZ8" s="785"/>
      <c r="DA8" s="786"/>
      <c r="DB8" s="784" t="s">
        <v>528</v>
      </c>
      <c r="DC8" s="785"/>
      <c r="DD8" s="785"/>
      <c r="DE8" s="785"/>
      <c r="DF8" s="786"/>
      <c r="DG8" s="784" t="s">
        <v>528</v>
      </c>
      <c r="DH8" s="785"/>
      <c r="DI8" s="785"/>
      <c r="DJ8" s="785"/>
      <c r="DK8" s="786"/>
      <c r="DL8" s="784" t="s">
        <v>528</v>
      </c>
      <c r="DM8" s="785"/>
      <c r="DN8" s="785"/>
      <c r="DO8" s="785"/>
      <c r="DP8" s="786"/>
      <c r="DQ8" s="784" t="s">
        <v>528</v>
      </c>
      <c r="DR8" s="785"/>
      <c r="DS8" s="785"/>
      <c r="DT8" s="785"/>
      <c r="DU8" s="786"/>
      <c r="DV8" s="812"/>
      <c r="DW8" s="813"/>
      <c r="DX8" s="813"/>
      <c r="DY8" s="813"/>
      <c r="DZ8" s="814"/>
      <c r="EA8" s="253"/>
    </row>
    <row r="9" spans="1:131" s="254" customFormat="1" ht="26.25" customHeight="1" x14ac:dyDescent="0.15">
      <c r="A9" s="260">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9"/>
      <c r="AL9" s="830"/>
      <c r="AM9" s="830"/>
      <c r="AN9" s="830"/>
      <c r="AO9" s="830"/>
      <c r="AP9" s="830"/>
      <c r="AQ9" s="830"/>
      <c r="AR9" s="830"/>
      <c r="AS9" s="830"/>
      <c r="AT9" s="830"/>
      <c r="AU9" s="824"/>
      <c r="AV9" s="824"/>
      <c r="AW9" s="824"/>
      <c r="AX9" s="824"/>
      <c r="AY9" s="825"/>
      <c r="AZ9" s="251"/>
      <c r="BA9" s="251"/>
      <c r="BB9" s="251"/>
      <c r="BC9" s="251"/>
      <c r="BD9" s="251"/>
      <c r="BE9" s="252"/>
      <c r="BF9" s="252"/>
      <c r="BG9" s="252"/>
      <c r="BH9" s="252"/>
      <c r="BI9" s="252"/>
      <c r="BJ9" s="252"/>
      <c r="BK9" s="252"/>
      <c r="BL9" s="252"/>
      <c r="BM9" s="252"/>
      <c r="BN9" s="252"/>
      <c r="BO9" s="252"/>
      <c r="BP9" s="252"/>
      <c r="BQ9" s="261">
        <v>3</v>
      </c>
      <c r="BR9" s="262"/>
      <c r="BS9" s="826" t="s">
        <v>590</v>
      </c>
      <c r="BT9" s="827"/>
      <c r="BU9" s="827"/>
      <c r="BV9" s="827"/>
      <c r="BW9" s="827"/>
      <c r="BX9" s="827"/>
      <c r="BY9" s="827"/>
      <c r="BZ9" s="827"/>
      <c r="CA9" s="827"/>
      <c r="CB9" s="827"/>
      <c r="CC9" s="827"/>
      <c r="CD9" s="827"/>
      <c r="CE9" s="827"/>
      <c r="CF9" s="827"/>
      <c r="CG9" s="828"/>
      <c r="CH9" s="784">
        <v>8</v>
      </c>
      <c r="CI9" s="785"/>
      <c r="CJ9" s="785"/>
      <c r="CK9" s="785"/>
      <c r="CL9" s="786"/>
      <c r="CM9" s="784">
        <v>10</v>
      </c>
      <c r="CN9" s="785"/>
      <c r="CO9" s="785"/>
      <c r="CP9" s="785"/>
      <c r="CQ9" s="786"/>
      <c r="CR9" s="784">
        <v>2.5</v>
      </c>
      <c r="CS9" s="785"/>
      <c r="CT9" s="785"/>
      <c r="CU9" s="785"/>
      <c r="CV9" s="786"/>
      <c r="CW9" s="784" t="s">
        <v>528</v>
      </c>
      <c r="CX9" s="785"/>
      <c r="CY9" s="785"/>
      <c r="CZ9" s="785"/>
      <c r="DA9" s="786"/>
      <c r="DB9" s="784" t="s">
        <v>528</v>
      </c>
      <c r="DC9" s="785"/>
      <c r="DD9" s="785"/>
      <c r="DE9" s="785"/>
      <c r="DF9" s="786"/>
      <c r="DG9" s="784" t="s">
        <v>528</v>
      </c>
      <c r="DH9" s="785"/>
      <c r="DI9" s="785"/>
      <c r="DJ9" s="785"/>
      <c r="DK9" s="786"/>
      <c r="DL9" s="784" t="s">
        <v>528</v>
      </c>
      <c r="DM9" s="785"/>
      <c r="DN9" s="785"/>
      <c r="DO9" s="785"/>
      <c r="DP9" s="786"/>
      <c r="DQ9" s="784" t="s">
        <v>528</v>
      </c>
      <c r="DR9" s="785"/>
      <c r="DS9" s="785"/>
      <c r="DT9" s="785"/>
      <c r="DU9" s="786"/>
      <c r="DV9" s="812"/>
      <c r="DW9" s="813"/>
      <c r="DX9" s="813"/>
      <c r="DY9" s="813"/>
      <c r="DZ9" s="814"/>
      <c r="EA9" s="253"/>
    </row>
    <row r="10" spans="1:131" s="254" customFormat="1" ht="26.25" customHeight="1" x14ac:dyDescent="0.15">
      <c r="A10" s="260">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9"/>
      <c r="AL10" s="830"/>
      <c r="AM10" s="830"/>
      <c r="AN10" s="830"/>
      <c r="AO10" s="830"/>
      <c r="AP10" s="830"/>
      <c r="AQ10" s="830"/>
      <c r="AR10" s="830"/>
      <c r="AS10" s="830"/>
      <c r="AT10" s="830"/>
      <c r="AU10" s="824"/>
      <c r="AV10" s="824"/>
      <c r="AW10" s="824"/>
      <c r="AX10" s="824"/>
      <c r="AY10" s="825"/>
      <c r="AZ10" s="251"/>
      <c r="BA10" s="251"/>
      <c r="BB10" s="251"/>
      <c r="BC10" s="251"/>
      <c r="BD10" s="251"/>
      <c r="BE10" s="252"/>
      <c r="BF10" s="252"/>
      <c r="BG10" s="252"/>
      <c r="BH10" s="252"/>
      <c r="BI10" s="252"/>
      <c r="BJ10" s="252"/>
      <c r="BK10" s="252"/>
      <c r="BL10" s="252"/>
      <c r="BM10" s="252"/>
      <c r="BN10" s="252"/>
      <c r="BO10" s="252"/>
      <c r="BP10" s="252"/>
      <c r="BQ10" s="261">
        <v>4</v>
      </c>
      <c r="BR10" s="262"/>
      <c r="BS10" s="826"/>
      <c r="BT10" s="827"/>
      <c r="BU10" s="827"/>
      <c r="BV10" s="827"/>
      <c r="BW10" s="827"/>
      <c r="BX10" s="827"/>
      <c r="BY10" s="827"/>
      <c r="BZ10" s="827"/>
      <c r="CA10" s="827"/>
      <c r="CB10" s="827"/>
      <c r="CC10" s="827"/>
      <c r="CD10" s="827"/>
      <c r="CE10" s="827"/>
      <c r="CF10" s="827"/>
      <c r="CG10" s="828"/>
      <c r="CH10" s="784"/>
      <c r="CI10" s="785"/>
      <c r="CJ10" s="785"/>
      <c r="CK10" s="785"/>
      <c r="CL10" s="786"/>
      <c r="CM10" s="784"/>
      <c r="CN10" s="785"/>
      <c r="CO10" s="785"/>
      <c r="CP10" s="785"/>
      <c r="CQ10" s="786"/>
      <c r="CR10" s="784"/>
      <c r="CS10" s="785"/>
      <c r="CT10" s="785"/>
      <c r="CU10" s="785"/>
      <c r="CV10" s="786"/>
      <c r="CW10" s="784"/>
      <c r="CX10" s="785"/>
      <c r="CY10" s="785"/>
      <c r="CZ10" s="785"/>
      <c r="DA10" s="786"/>
      <c r="DB10" s="784"/>
      <c r="DC10" s="785"/>
      <c r="DD10" s="785"/>
      <c r="DE10" s="785"/>
      <c r="DF10" s="786"/>
      <c r="DG10" s="784"/>
      <c r="DH10" s="785"/>
      <c r="DI10" s="785"/>
      <c r="DJ10" s="785"/>
      <c r="DK10" s="786"/>
      <c r="DL10" s="784"/>
      <c r="DM10" s="785"/>
      <c r="DN10" s="785"/>
      <c r="DO10" s="785"/>
      <c r="DP10" s="786"/>
      <c r="DQ10" s="784"/>
      <c r="DR10" s="785"/>
      <c r="DS10" s="785"/>
      <c r="DT10" s="785"/>
      <c r="DU10" s="786"/>
      <c r="DV10" s="812"/>
      <c r="DW10" s="813"/>
      <c r="DX10" s="813"/>
      <c r="DY10" s="813"/>
      <c r="DZ10" s="814"/>
      <c r="EA10" s="253"/>
    </row>
    <row r="11" spans="1:131" s="254" customFormat="1" ht="26.25" customHeight="1" x14ac:dyDescent="0.15">
      <c r="A11" s="260">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9"/>
      <c r="AL11" s="830"/>
      <c r="AM11" s="830"/>
      <c r="AN11" s="830"/>
      <c r="AO11" s="830"/>
      <c r="AP11" s="830"/>
      <c r="AQ11" s="830"/>
      <c r="AR11" s="830"/>
      <c r="AS11" s="830"/>
      <c r="AT11" s="830"/>
      <c r="AU11" s="824"/>
      <c r="AV11" s="824"/>
      <c r="AW11" s="824"/>
      <c r="AX11" s="824"/>
      <c r="AY11" s="825"/>
      <c r="AZ11" s="251"/>
      <c r="BA11" s="251"/>
      <c r="BB11" s="251"/>
      <c r="BC11" s="251"/>
      <c r="BD11" s="251"/>
      <c r="BE11" s="252"/>
      <c r="BF11" s="252"/>
      <c r="BG11" s="252"/>
      <c r="BH11" s="252"/>
      <c r="BI11" s="252"/>
      <c r="BJ11" s="252"/>
      <c r="BK11" s="252"/>
      <c r="BL11" s="252"/>
      <c r="BM11" s="252"/>
      <c r="BN11" s="252"/>
      <c r="BO11" s="252"/>
      <c r="BP11" s="252"/>
      <c r="BQ11" s="261">
        <v>5</v>
      </c>
      <c r="BR11" s="262"/>
      <c r="BS11" s="826"/>
      <c r="BT11" s="827"/>
      <c r="BU11" s="827"/>
      <c r="BV11" s="827"/>
      <c r="BW11" s="827"/>
      <c r="BX11" s="827"/>
      <c r="BY11" s="827"/>
      <c r="BZ11" s="827"/>
      <c r="CA11" s="827"/>
      <c r="CB11" s="827"/>
      <c r="CC11" s="827"/>
      <c r="CD11" s="827"/>
      <c r="CE11" s="827"/>
      <c r="CF11" s="827"/>
      <c r="CG11" s="828"/>
      <c r="CH11" s="784"/>
      <c r="CI11" s="785"/>
      <c r="CJ11" s="785"/>
      <c r="CK11" s="785"/>
      <c r="CL11" s="786"/>
      <c r="CM11" s="784"/>
      <c r="CN11" s="785"/>
      <c r="CO11" s="785"/>
      <c r="CP11" s="785"/>
      <c r="CQ11" s="786"/>
      <c r="CR11" s="784"/>
      <c r="CS11" s="785"/>
      <c r="CT11" s="785"/>
      <c r="CU11" s="785"/>
      <c r="CV11" s="786"/>
      <c r="CW11" s="784"/>
      <c r="CX11" s="785"/>
      <c r="CY11" s="785"/>
      <c r="CZ11" s="785"/>
      <c r="DA11" s="786"/>
      <c r="DB11" s="784"/>
      <c r="DC11" s="785"/>
      <c r="DD11" s="785"/>
      <c r="DE11" s="785"/>
      <c r="DF11" s="786"/>
      <c r="DG11" s="784"/>
      <c r="DH11" s="785"/>
      <c r="DI11" s="785"/>
      <c r="DJ11" s="785"/>
      <c r="DK11" s="786"/>
      <c r="DL11" s="784"/>
      <c r="DM11" s="785"/>
      <c r="DN11" s="785"/>
      <c r="DO11" s="785"/>
      <c r="DP11" s="786"/>
      <c r="DQ11" s="784"/>
      <c r="DR11" s="785"/>
      <c r="DS11" s="785"/>
      <c r="DT11" s="785"/>
      <c r="DU11" s="786"/>
      <c r="DV11" s="812"/>
      <c r="DW11" s="813"/>
      <c r="DX11" s="813"/>
      <c r="DY11" s="813"/>
      <c r="DZ11" s="814"/>
      <c r="EA11" s="253"/>
    </row>
    <row r="12" spans="1:131" s="254" customFormat="1" ht="26.25" customHeight="1" x14ac:dyDescent="0.15">
      <c r="A12" s="260">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9"/>
      <c r="AL12" s="830"/>
      <c r="AM12" s="830"/>
      <c r="AN12" s="830"/>
      <c r="AO12" s="830"/>
      <c r="AP12" s="830"/>
      <c r="AQ12" s="830"/>
      <c r="AR12" s="830"/>
      <c r="AS12" s="830"/>
      <c r="AT12" s="830"/>
      <c r="AU12" s="824"/>
      <c r="AV12" s="824"/>
      <c r="AW12" s="824"/>
      <c r="AX12" s="824"/>
      <c r="AY12" s="825"/>
      <c r="AZ12" s="251"/>
      <c r="BA12" s="251"/>
      <c r="BB12" s="251"/>
      <c r="BC12" s="251"/>
      <c r="BD12" s="251"/>
      <c r="BE12" s="252"/>
      <c r="BF12" s="252"/>
      <c r="BG12" s="252"/>
      <c r="BH12" s="252"/>
      <c r="BI12" s="252"/>
      <c r="BJ12" s="252"/>
      <c r="BK12" s="252"/>
      <c r="BL12" s="252"/>
      <c r="BM12" s="252"/>
      <c r="BN12" s="252"/>
      <c r="BO12" s="252"/>
      <c r="BP12" s="252"/>
      <c r="BQ12" s="261">
        <v>6</v>
      </c>
      <c r="BR12" s="262"/>
      <c r="BS12" s="826"/>
      <c r="BT12" s="827"/>
      <c r="BU12" s="827"/>
      <c r="BV12" s="827"/>
      <c r="BW12" s="827"/>
      <c r="BX12" s="827"/>
      <c r="BY12" s="827"/>
      <c r="BZ12" s="827"/>
      <c r="CA12" s="827"/>
      <c r="CB12" s="827"/>
      <c r="CC12" s="827"/>
      <c r="CD12" s="827"/>
      <c r="CE12" s="827"/>
      <c r="CF12" s="827"/>
      <c r="CG12" s="828"/>
      <c r="CH12" s="784"/>
      <c r="CI12" s="785"/>
      <c r="CJ12" s="785"/>
      <c r="CK12" s="785"/>
      <c r="CL12" s="786"/>
      <c r="CM12" s="784"/>
      <c r="CN12" s="785"/>
      <c r="CO12" s="785"/>
      <c r="CP12" s="785"/>
      <c r="CQ12" s="786"/>
      <c r="CR12" s="784"/>
      <c r="CS12" s="785"/>
      <c r="CT12" s="785"/>
      <c r="CU12" s="785"/>
      <c r="CV12" s="786"/>
      <c r="CW12" s="784"/>
      <c r="CX12" s="785"/>
      <c r="CY12" s="785"/>
      <c r="CZ12" s="785"/>
      <c r="DA12" s="786"/>
      <c r="DB12" s="784"/>
      <c r="DC12" s="785"/>
      <c r="DD12" s="785"/>
      <c r="DE12" s="785"/>
      <c r="DF12" s="786"/>
      <c r="DG12" s="784"/>
      <c r="DH12" s="785"/>
      <c r="DI12" s="785"/>
      <c r="DJ12" s="785"/>
      <c r="DK12" s="786"/>
      <c r="DL12" s="784"/>
      <c r="DM12" s="785"/>
      <c r="DN12" s="785"/>
      <c r="DO12" s="785"/>
      <c r="DP12" s="786"/>
      <c r="DQ12" s="784"/>
      <c r="DR12" s="785"/>
      <c r="DS12" s="785"/>
      <c r="DT12" s="785"/>
      <c r="DU12" s="786"/>
      <c r="DV12" s="812"/>
      <c r="DW12" s="813"/>
      <c r="DX12" s="813"/>
      <c r="DY12" s="813"/>
      <c r="DZ12" s="814"/>
      <c r="EA12" s="253"/>
    </row>
    <row r="13" spans="1:131" s="254" customFormat="1" ht="26.25" customHeight="1" x14ac:dyDescent="0.15">
      <c r="A13" s="260">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9"/>
      <c r="AL13" s="830"/>
      <c r="AM13" s="830"/>
      <c r="AN13" s="830"/>
      <c r="AO13" s="830"/>
      <c r="AP13" s="830"/>
      <c r="AQ13" s="830"/>
      <c r="AR13" s="830"/>
      <c r="AS13" s="830"/>
      <c r="AT13" s="830"/>
      <c r="AU13" s="824"/>
      <c r="AV13" s="824"/>
      <c r="AW13" s="824"/>
      <c r="AX13" s="824"/>
      <c r="AY13" s="825"/>
      <c r="AZ13" s="251"/>
      <c r="BA13" s="251"/>
      <c r="BB13" s="251"/>
      <c r="BC13" s="251"/>
      <c r="BD13" s="251"/>
      <c r="BE13" s="252"/>
      <c r="BF13" s="252"/>
      <c r="BG13" s="252"/>
      <c r="BH13" s="252"/>
      <c r="BI13" s="252"/>
      <c r="BJ13" s="252"/>
      <c r="BK13" s="252"/>
      <c r="BL13" s="252"/>
      <c r="BM13" s="252"/>
      <c r="BN13" s="252"/>
      <c r="BO13" s="252"/>
      <c r="BP13" s="252"/>
      <c r="BQ13" s="261">
        <v>7</v>
      </c>
      <c r="BR13" s="262"/>
      <c r="BS13" s="826"/>
      <c r="BT13" s="827"/>
      <c r="BU13" s="827"/>
      <c r="BV13" s="827"/>
      <c r="BW13" s="827"/>
      <c r="BX13" s="827"/>
      <c r="BY13" s="827"/>
      <c r="BZ13" s="827"/>
      <c r="CA13" s="827"/>
      <c r="CB13" s="827"/>
      <c r="CC13" s="827"/>
      <c r="CD13" s="827"/>
      <c r="CE13" s="827"/>
      <c r="CF13" s="827"/>
      <c r="CG13" s="828"/>
      <c r="CH13" s="784"/>
      <c r="CI13" s="785"/>
      <c r="CJ13" s="785"/>
      <c r="CK13" s="785"/>
      <c r="CL13" s="786"/>
      <c r="CM13" s="784"/>
      <c r="CN13" s="785"/>
      <c r="CO13" s="785"/>
      <c r="CP13" s="785"/>
      <c r="CQ13" s="786"/>
      <c r="CR13" s="784"/>
      <c r="CS13" s="785"/>
      <c r="CT13" s="785"/>
      <c r="CU13" s="785"/>
      <c r="CV13" s="786"/>
      <c r="CW13" s="784"/>
      <c r="CX13" s="785"/>
      <c r="CY13" s="785"/>
      <c r="CZ13" s="785"/>
      <c r="DA13" s="786"/>
      <c r="DB13" s="784"/>
      <c r="DC13" s="785"/>
      <c r="DD13" s="785"/>
      <c r="DE13" s="785"/>
      <c r="DF13" s="786"/>
      <c r="DG13" s="784"/>
      <c r="DH13" s="785"/>
      <c r="DI13" s="785"/>
      <c r="DJ13" s="785"/>
      <c r="DK13" s="786"/>
      <c r="DL13" s="784"/>
      <c r="DM13" s="785"/>
      <c r="DN13" s="785"/>
      <c r="DO13" s="785"/>
      <c r="DP13" s="786"/>
      <c r="DQ13" s="784"/>
      <c r="DR13" s="785"/>
      <c r="DS13" s="785"/>
      <c r="DT13" s="785"/>
      <c r="DU13" s="786"/>
      <c r="DV13" s="812"/>
      <c r="DW13" s="813"/>
      <c r="DX13" s="813"/>
      <c r="DY13" s="813"/>
      <c r="DZ13" s="814"/>
      <c r="EA13" s="253"/>
    </row>
    <row r="14" spans="1:131" s="254" customFormat="1" ht="26.25" customHeight="1" x14ac:dyDescent="0.15">
      <c r="A14" s="260">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9"/>
      <c r="AL14" s="830"/>
      <c r="AM14" s="830"/>
      <c r="AN14" s="830"/>
      <c r="AO14" s="830"/>
      <c r="AP14" s="830"/>
      <c r="AQ14" s="830"/>
      <c r="AR14" s="830"/>
      <c r="AS14" s="830"/>
      <c r="AT14" s="830"/>
      <c r="AU14" s="824"/>
      <c r="AV14" s="824"/>
      <c r="AW14" s="824"/>
      <c r="AX14" s="824"/>
      <c r="AY14" s="825"/>
      <c r="AZ14" s="251"/>
      <c r="BA14" s="251"/>
      <c r="BB14" s="251"/>
      <c r="BC14" s="251"/>
      <c r="BD14" s="251"/>
      <c r="BE14" s="252"/>
      <c r="BF14" s="252"/>
      <c r="BG14" s="252"/>
      <c r="BH14" s="252"/>
      <c r="BI14" s="252"/>
      <c r="BJ14" s="252"/>
      <c r="BK14" s="252"/>
      <c r="BL14" s="252"/>
      <c r="BM14" s="252"/>
      <c r="BN14" s="252"/>
      <c r="BO14" s="252"/>
      <c r="BP14" s="252"/>
      <c r="BQ14" s="261">
        <v>8</v>
      </c>
      <c r="BR14" s="262"/>
      <c r="BS14" s="826"/>
      <c r="BT14" s="827"/>
      <c r="BU14" s="827"/>
      <c r="BV14" s="827"/>
      <c r="BW14" s="827"/>
      <c r="BX14" s="827"/>
      <c r="BY14" s="827"/>
      <c r="BZ14" s="827"/>
      <c r="CA14" s="827"/>
      <c r="CB14" s="827"/>
      <c r="CC14" s="827"/>
      <c r="CD14" s="827"/>
      <c r="CE14" s="827"/>
      <c r="CF14" s="827"/>
      <c r="CG14" s="828"/>
      <c r="CH14" s="784"/>
      <c r="CI14" s="785"/>
      <c r="CJ14" s="785"/>
      <c r="CK14" s="785"/>
      <c r="CL14" s="786"/>
      <c r="CM14" s="784"/>
      <c r="CN14" s="785"/>
      <c r="CO14" s="785"/>
      <c r="CP14" s="785"/>
      <c r="CQ14" s="786"/>
      <c r="CR14" s="784"/>
      <c r="CS14" s="785"/>
      <c r="CT14" s="785"/>
      <c r="CU14" s="785"/>
      <c r="CV14" s="786"/>
      <c r="CW14" s="784"/>
      <c r="CX14" s="785"/>
      <c r="CY14" s="785"/>
      <c r="CZ14" s="785"/>
      <c r="DA14" s="786"/>
      <c r="DB14" s="784"/>
      <c r="DC14" s="785"/>
      <c r="DD14" s="785"/>
      <c r="DE14" s="785"/>
      <c r="DF14" s="786"/>
      <c r="DG14" s="784"/>
      <c r="DH14" s="785"/>
      <c r="DI14" s="785"/>
      <c r="DJ14" s="785"/>
      <c r="DK14" s="786"/>
      <c r="DL14" s="784"/>
      <c r="DM14" s="785"/>
      <c r="DN14" s="785"/>
      <c r="DO14" s="785"/>
      <c r="DP14" s="786"/>
      <c r="DQ14" s="784"/>
      <c r="DR14" s="785"/>
      <c r="DS14" s="785"/>
      <c r="DT14" s="785"/>
      <c r="DU14" s="786"/>
      <c r="DV14" s="812"/>
      <c r="DW14" s="813"/>
      <c r="DX14" s="813"/>
      <c r="DY14" s="813"/>
      <c r="DZ14" s="814"/>
      <c r="EA14" s="253"/>
    </row>
    <row r="15" spans="1:131" s="254" customFormat="1" ht="26.25" customHeight="1" x14ac:dyDescent="0.15">
      <c r="A15" s="260">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9"/>
      <c r="AL15" s="830"/>
      <c r="AM15" s="830"/>
      <c r="AN15" s="830"/>
      <c r="AO15" s="830"/>
      <c r="AP15" s="830"/>
      <c r="AQ15" s="830"/>
      <c r="AR15" s="830"/>
      <c r="AS15" s="830"/>
      <c r="AT15" s="830"/>
      <c r="AU15" s="824"/>
      <c r="AV15" s="824"/>
      <c r="AW15" s="824"/>
      <c r="AX15" s="824"/>
      <c r="AY15" s="825"/>
      <c r="AZ15" s="251"/>
      <c r="BA15" s="251"/>
      <c r="BB15" s="251"/>
      <c r="BC15" s="251"/>
      <c r="BD15" s="251"/>
      <c r="BE15" s="252"/>
      <c r="BF15" s="252"/>
      <c r="BG15" s="252"/>
      <c r="BH15" s="252"/>
      <c r="BI15" s="252"/>
      <c r="BJ15" s="252"/>
      <c r="BK15" s="252"/>
      <c r="BL15" s="252"/>
      <c r="BM15" s="252"/>
      <c r="BN15" s="252"/>
      <c r="BO15" s="252"/>
      <c r="BP15" s="252"/>
      <c r="BQ15" s="261">
        <v>9</v>
      </c>
      <c r="BR15" s="262"/>
      <c r="BS15" s="826"/>
      <c r="BT15" s="827"/>
      <c r="BU15" s="827"/>
      <c r="BV15" s="827"/>
      <c r="BW15" s="827"/>
      <c r="BX15" s="827"/>
      <c r="BY15" s="827"/>
      <c r="BZ15" s="827"/>
      <c r="CA15" s="827"/>
      <c r="CB15" s="827"/>
      <c r="CC15" s="827"/>
      <c r="CD15" s="827"/>
      <c r="CE15" s="827"/>
      <c r="CF15" s="827"/>
      <c r="CG15" s="828"/>
      <c r="CH15" s="784"/>
      <c r="CI15" s="785"/>
      <c r="CJ15" s="785"/>
      <c r="CK15" s="785"/>
      <c r="CL15" s="786"/>
      <c r="CM15" s="784"/>
      <c r="CN15" s="785"/>
      <c r="CO15" s="785"/>
      <c r="CP15" s="785"/>
      <c r="CQ15" s="786"/>
      <c r="CR15" s="784"/>
      <c r="CS15" s="785"/>
      <c r="CT15" s="785"/>
      <c r="CU15" s="785"/>
      <c r="CV15" s="786"/>
      <c r="CW15" s="784"/>
      <c r="CX15" s="785"/>
      <c r="CY15" s="785"/>
      <c r="CZ15" s="785"/>
      <c r="DA15" s="786"/>
      <c r="DB15" s="784"/>
      <c r="DC15" s="785"/>
      <c r="DD15" s="785"/>
      <c r="DE15" s="785"/>
      <c r="DF15" s="786"/>
      <c r="DG15" s="784"/>
      <c r="DH15" s="785"/>
      <c r="DI15" s="785"/>
      <c r="DJ15" s="785"/>
      <c r="DK15" s="786"/>
      <c r="DL15" s="784"/>
      <c r="DM15" s="785"/>
      <c r="DN15" s="785"/>
      <c r="DO15" s="785"/>
      <c r="DP15" s="786"/>
      <c r="DQ15" s="784"/>
      <c r="DR15" s="785"/>
      <c r="DS15" s="785"/>
      <c r="DT15" s="785"/>
      <c r="DU15" s="786"/>
      <c r="DV15" s="812"/>
      <c r="DW15" s="813"/>
      <c r="DX15" s="813"/>
      <c r="DY15" s="813"/>
      <c r="DZ15" s="814"/>
      <c r="EA15" s="253"/>
    </row>
    <row r="16" spans="1:131" s="254" customFormat="1" ht="26.25" customHeight="1" x14ac:dyDescent="0.15">
      <c r="A16" s="260">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9"/>
      <c r="AL16" s="830"/>
      <c r="AM16" s="830"/>
      <c r="AN16" s="830"/>
      <c r="AO16" s="830"/>
      <c r="AP16" s="830"/>
      <c r="AQ16" s="830"/>
      <c r="AR16" s="830"/>
      <c r="AS16" s="830"/>
      <c r="AT16" s="830"/>
      <c r="AU16" s="824"/>
      <c r="AV16" s="824"/>
      <c r="AW16" s="824"/>
      <c r="AX16" s="824"/>
      <c r="AY16" s="825"/>
      <c r="AZ16" s="251"/>
      <c r="BA16" s="251"/>
      <c r="BB16" s="251"/>
      <c r="BC16" s="251"/>
      <c r="BD16" s="251"/>
      <c r="BE16" s="252"/>
      <c r="BF16" s="252"/>
      <c r="BG16" s="252"/>
      <c r="BH16" s="252"/>
      <c r="BI16" s="252"/>
      <c r="BJ16" s="252"/>
      <c r="BK16" s="252"/>
      <c r="BL16" s="252"/>
      <c r="BM16" s="252"/>
      <c r="BN16" s="252"/>
      <c r="BO16" s="252"/>
      <c r="BP16" s="252"/>
      <c r="BQ16" s="261">
        <v>10</v>
      </c>
      <c r="BR16" s="262"/>
      <c r="BS16" s="826"/>
      <c r="BT16" s="827"/>
      <c r="BU16" s="827"/>
      <c r="BV16" s="827"/>
      <c r="BW16" s="827"/>
      <c r="BX16" s="827"/>
      <c r="BY16" s="827"/>
      <c r="BZ16" s="827"/>
      <c r="CA16" s="827"/>
      <c r="CB16" s="827"/>
      <c r="CC16" s="827"/>
      <c r="CD16" s="827"/>
      <c r="CE16" s="827"/>
      <c r="CF16" s="827"/>
      <c r="CG16" s="828"/>
      <c r="CH16" s="784"/>
      <c r="CI16" s="785"/>
      <c r="CJ16" s="785"/>
      <c r="CK16" s="785"/>
      <c r="CL16" s="786"/>
      <c r="CM16" s="784"/>
      <c r="CN16" s="785"/>
      <c r="CO16" s="785"/>
      <c r="CP16" s="785"/>
      <c r="CQ16" s="786"/>
      <c r="CR16" s="784"/>
      <c r="CS16" s="785"/>
      <c r="CT16" s="785"/>
      <c r="CU16" s="785"/>
      <c r="CV16" s="786"/>
      <c r="CW16" s="784"/>
      <c r="CX16" s="785"/>
      <c r="CY16" s="785"/>
      <c r="CZ16" s="785"/>
      <c r="DA16" s="786"/>
      <c r="DB16" s="784"/>
      <c r="DC16" s="785"/>
      <c r="DD16" s="785"/>
      <c r="DE16" s="785"/>
      <c r="DF16" s="786"/>
      <c r="DG16" s="784"/>
      <c r="DH16" s="785"/>
      <c r="DI16" s="785"/>
      <c r="DJ16" s="785"/>
      <c r="DK16" s="786"/>
      <c r="DL16" s="784"/>
      <c r="DM16" s="785"/>
      <c r="DN16" s="785"/>
      <c r="DO16" s="785"/>
      <c r="DP16" s="786"/>
      <c r="DQ16" s="784"/>
      <c r="DR16" s="785"/>
      <c r="DS16" s="785"/>
      <c r="DT16" s="785"/>
      <c r="DU16" s="786"/>
      <c r="DV16" s="812"/>
      <c r="DW16" s="813"/>
      <c r="DX16" s="813"/>
      <c r="DY16" s="813"/>
      <c r="DZ16" s="814"/>
      <c r="EA16" s="253"/>
    </row>
    <row r="17" spans="1:131" s="254" customFormat="1" ht="26.25" customHeight="1" x14ac:dyDescent="0.15">
      <c r="A17" s="260">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9"/>
      <c r="AL17" s="830"/>
      <c r="AM17" s="830"/>
      <c r="AN17" s="830"/>
      <c r="AO17" s="830"/>
      <c r="AP17" s="830"/>
      <c r="AQ17" s="830"/>
      <c r="AR17" s="830"/>
      <c r="AS17" s="830"/>
      <c r="AT17" s="830"/>
      <c r="AU17" s="824"/>
      <c r="AV17" s="824"/>
      <c r="AW17" s="824"/>
      <c r="AX17" s="824"/>
      <c r="AY17" s="825"/>
      <c r="AZ17" s="251"/>
      <c r="BA17" s="251"/>
      <c r="BB17" s="251"/>
      <c r="BC17" s="251"/>
      <c r="BD17" s="251"/>
      <c r="BE17" s="252"/>
      <c r="BF17" s="252"/>
      <c r="BG17" s="252"/>
      <c r="BH17" s="252"/>
      <c r="BI17" s="252"/>
      <c r="BJ17" s="252"/>
      <c r="BK17" s="252"/>
      <c r="BL17" s="252"/>
      <c r="BM17" s="252"/>
      <c r="BN17" s="252"/>
      <c r="BO17" s="252"/>
      <c r="BP17" s="252"/>
      <c r="BQ17" s="261">
        <v>11</v>
      </c>
      <c r="BR17" s="262"/>
      <c r="BS17" s="826"/>
      <c r="BT17" s="827"/>
      <c r="BU17" s="827"/>
      <c r="BV17" s="827"/>
      <c r="BW17" s="827"/>
      <c r="BX17" s="827"/>
      <c r="BY17" s="827"/>
      <c r="BZ17" s="827"/>
      <c r="CA17" s="827"/>
      <c r="CB17" s="827"/>
      <c r="CC17" s="827"/>
      <c r="CD17" s="827"/>
      <c r="CE17" s="827"/>
      <c r="CF17" s="827"/>
      <c r="CG17" s="828"/>
      <c r="CH17" s="784"/>
      <c r="CI17" s="785"/>
      <c r="CJ17" s="785"/>
      <c r="CK17" s="785"/>
      <c r="CL17" s="786"/>
      <c r="CM17" s="784"/>
      <c r="CN17" s="785"/>
      <c r="CO17" s="785"/>
      <c r="CP17" s="785"/>
      <c r="CQ17" s="786"/>
      <c r="CR17" s="784"/>
      <c r="CS17" s="785"/>
      <c r="CT17" s="785"/>
      <c r="CU17" s="785"/>
      <c r="CV17" s="786"/>
      <c r="CW17" s="784"/>
      <c r="CX17" s="785"/>
      <c r="CY17" s="785"/>
      <c r="CZ17" s="785"/>
      <c r="DA17" s="786"/>
      <c r="DB17" s="784"/>
      <c r="DC17" s="785"/>
      <c r="DD17" s="785"/>
      <c r="DE17" s="785"/>
      <c r="DF17" s="786"/>
      <c r="DG17" s="784"/>
      <c r="DH17" s="785"/>
      <c r="DI17" s="785"/>
      <c r="DJ17" s="785"/>
      <c r="DK17" s="786"/>
      <c r="DL17" s="784"/>
      <c r="DM17" s="785"/>
      <c r="DN17" s="785"/>
      <c r="DO17" s="785"/>
      <c r="DP17" s="786"/>
      <c r="DQ17" s="784"/>
      <c r="DR17" s="785"/>
      <c r="DS17" s="785"/>
      <c r="DT17" s="785"/>
      <c r="DU17" s="786"/>
      <c r="DV17" s="812"/>
      <c r="DW17" s="813"/>
      <c r="DX17" s="813"/>
      <c r="DY17" s="813"/>
      <c r="DZ17" s="814"/>
      <c r="EA17" s="253"/>
    </row>
    <row r="18" spans="1:131" s="254" customFormat="1" ht="26.25" customHeight="1" x14ac:dyDescent="0.15">
      <c r="A18" s="260">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9"/>
      <c r="AL18" s="830"/>
      <c r="AM18" s="830"/>
      <c r="AN18" s="830"/>
      <c r="AO18" s="830"/>
      <c r="AP18" s="830"/>
      <c r="AQ18" s="830"/>
      <c r="AR18" s="830"/>
      <c r="AS18" s="830"/>
      <c r="AT18" s="830"/>
      <c r="AU18" s="824"/>
      <c r="AV18" s="824"/>
      <c r="AW18" s="824"/>
      <c r="AX18" s="824"/>
      <c r="AY18" s="825"/>
      <c r="AZ18" s="251"/>
      <c r="BA18" s="251"/>
      <c r="BB18" s="251"/>
      <c r="BC18" s="251"/>
      <c r="BD18" s="251"/>
      <c r="BE18" s="252"/>
      <c r="BF18" s="252"/>
      <c r="BG18" s="252"/>
      <c r="BH18" s="252"/>
      <c r="BI18" s="252"/>
      <c r="BJ18" s="252"/>
      <c r="BK18" s="252"/>
      <c r="BL18" s="252"/>
      <c r="BM18" s="252"/>
      <c r="BN18" s="252"/>
      <c r="BO18" s="252"/>
      <c r="BP18" s="252"/>
      <c r="BQ18" s="261">
        <v>12</v>
      </c>
      <c r="BR18" s="262"/>
      <c r="BS18" s="826"/>
      <c r="BT18" s="827"/>
      <c r="BU18" s="827"/>
      <c r="BV18" s="827"/>
      <c r="BW18" s="827"/>
      <c r="BX18" s="827"/>
      <c r="BY18" s="827"/>
      <c r="BZ18" s="827"/>
      <c r="CA18" s="827"/>
      <c r="CB18" s="827"/>
      <c r="CC18" s="827"/>
      <c r="CD18" s="827"/>
      <c r="CE18" s="827"/>
      <c r="CF18" s="827"/>
      <c r="CG18" s="828"/>
      <c r="CH18" s="784"/>
      <c r="CI18" s="785"/>
      <c r="CJ18" s="785"/>
      <c r="CK18" s="785"/>
      <c r="CL18" s="786"/>
      <c r="CM18" s="784"/>
      <c r="CN18" s="785"/>
      <c r="CO18" s="785"/>
      <c r="CP18" s="785"/>
      <c r="CQ18" s="786"/>
      <c r="CR18" s="784"/>
      <c r="CS18" s="785"/>
      <c r="CT18" s="785"/>
      <c r="CU18" s="785"/>
      <c r="CV18" s="786"/>
      <c r="CW18" s="784"/>
      <c r="CX18" s="785"/>
      <c r="CY18" s="785"/>
      <c r="CZ18" s="785"/>
      <c r="DA18" s="786"/>
      <c r="DB18" s="784"/>
      <c r="DC18" s="785"/>
      <c r="DD18" s="785"/>
      <c r="DE18" s="785"/>
      <c r="DF18" s="786"/>
      <c r="DG18" s="784"/>
      <c r="DH18" s="785"/>
      <c r="DI18" s="785"/>
      <c r="DJ18" s="785"/>
      <c r="DK18" s="786"/>
      <c r="DL18" s="784"/>
      <c r="DM18" s="785"/>
      <c r="DN18" s="785"/>
      <c r="DO18" s="785"/>
      <c r="DP18" s="786"/>
      <c r="DQ18" s="784"/>
      <c r="DR18" s="785"/>
      <c r="DS18" s="785"/>
      <c r="DT18" s="785"/>
      <c r="DU18" s="786"/>
      <c r="DV18" s="812"/>
      <c r="DW18" s="813"/>
      <c r="DX18" s="813"/>
      <c r="DY18" s="813"/>
      <c r="DZ18" s="814"/>
      <c r="EA18" s="253"/>
    </row>
    <row r="19" spans="1:131" s="254" customFormat="1" ht="26.25" customHeight="1" x14ac:dyDescent="0.15">
      <c r="A19" s="260">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9"/>
      <c r="AL19" s="830"/>
      <c r="AM19" s="830"/>
      <c r="AN19" s="830"/>
      <c r="AO19" s="830"/>
      <c r="AP19" s="830"/>
      <c r="AQ19" s="830"/>
      <c r="AR19" s="830"/>
      <c r="AS19" s="830"/>
      <c r="AT19" s="830"/>
      <c r="AU19" s="824"/>
      <c r="AV19" s="824"/>
      <c r="AW19" s="824"/>
      <c r="AX19" s="824"/>
      <c r="AY19" s="825"/>
      <c r="AZ19" s="251"/>
      <c r="BA19" s="251"/>
      <c r="BB19" s="251"/>
      <c r="BC19" s="251"/>
      <c r="BD19" s="251"/>
      <c r="BE19" s="252"/>
      <c r="BF19" s="252"/>
      <c r="BG19" s="252"/>
      <c r="BH19" s="252"/>
      <c r="BI19" s="252"/>
      <c r="BJ19" s="252"/>
      <c r="BK19" s="252"/>
      <c r="BL19" s="252"/>
      <c r="BM19" s="252"/>
      <c r="BN19" s="252"/>
      <c r="BO19" s="252"/>
      <c r="BP19" s="252"/>
      <c r="BQ19" s="261">
        <v>13</v>
      </c>
      <c r="BR19" s="262"/>
      <c r="BS19" s="826"/>
      <c r="BT19" s="827"/>
      <c r="BU19" s="827"/>
      <c r="BV19" s="827"/>
      <c r="BW19" s="827"/>
      <c r="BX19" s="827"/>
      <c r="BY19" s="827"/>
      <c r="BZ19" s="827"/>
      <c r="CA19" s="827"/>
      <c r="CB19" s="827"/>
      <c r="CC19" s="827"/>
      <c r="CD19" s="827"/>
      <c r="CE19" s="827"/>
      <c r="CF19" s="827"/>
      <c r="CG19" s="828"/>
      <c r="CH19" s="784"/>
      <c r="CI19" s="785"/>
      <c r="CJ19" s="785"/>
      <c r="CK19" s="785"/>
      <c r="CL19" s="786"/>
      <c r="CM19" s="784"/>
      <c r="CN19" s="785"/>
      <c r="CO19" s="785"/>
      <c r="CP19" s="785"/>
      <c r="CQ19" s="786"/>
      <c r="CR19" s="784"/>
      <c r="CS19" s="785"/>
      <c r="CT19" s="785"/>
      <c r="CU19" s="785"/>
      <c r="CV19" s="786"/>
      <c r="CW19" s="784"/>
      <c r="CX19" s="785"/>
      <c r="CY19" s="785"/>
      <c r="CZ19" s="785"/>
      <c r="DA19" s="786"/>
      <c r="DB19" s="784"/>
      <c r="DC19" s="785"/>
      <c r="DD19" s="785"/>
      <c r="DE19" s="785"/>
      <c r="DF19" s="786"/>
      <c r="DG19" s="784"/>
      <c r="DH19" s="785"/>
      <c r="DI19" s="785"/>
      <c r="DJ19" s="785"/>
      <c r="DK19" s="786"/>
      <c r="DL19" s="784"/>
      <c r="DM19" s="785"/>
      <c r="DN19" s="785"/>
      <c r="DO19" s="785"/>
      <c r="DP19" s="786"/>
      <c r="DQ19" s="784"/>
      <c r="DR19" s="785"/>
      <c r="DS19" s="785"/>
      <c r="DT19" s="785"/>
      <c r="DU19" s="786"/>
      <c r="DV19" s="812"/>
      <c r="DW19" s="813"/>
      <c r="DX19" s="813"/>
      <c r="DY19" s="813"/>
      <c r="DZ19" s="814"/>
      <c r="EA19" s="253"/>
    </row>
    <row r="20" spans="1:131" s="254" customFormat="1" ht="26.25" customHeight="1" x14ac:dyDescent="0.15">
      <c r="A20" s="260">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9"/>
      <c r="AL20" s="830"/>
      <c r="AM20" s="830"/>
      <c r="AN20" s="830"/>
      <c r="AO20" s="830"/>
      <c r="AP20" s="830"/>
      <c r="AQ20" s="830"/>
      <c r="AR20" s="830"/>
      <c r="AS20" s="830"/>
      <c r="AT20" s="830"/>
      <c r="AU20" s="824"/>
      <c r="AV20" s="824"/>
      <c r="AW20" s="824"/>
      <c r="AX20" s="824"/>
      <c r="AY20" s="825"/>
      <c r="AZ20" s="251"/>
      <c r="BA20" s="251"/>
      <c r="BB20" s="251"/>
      <c r="BC20" s="251"/>
      <c r="BD20" s="251"/>
      <c r="BE20" s="252"/>
      <c r="BF20" s="252"/>
      <c r="BG20" s="252"/>
      <c r="BH20" s="252"/>
      <c r="BI20" s="252"/>
      <c r="BJ20" s="252"/>
      <c r="BK20" s="252"/>
      <c r="BL20" s="252"/>
      <c r="BM20" s="252"/>
      <c r="BN20" s="252"/>
      <c r="BO20" s="252"/>
      <c r="BP20" s="252"/>
      <c r="BQ20" s="261">
        <v>14</v>
      </c>
      <c r="BR20" s="262"/>
      <c r="BS20" s="826"/>
      <c r="BT20" s="827"/>
      <c r="BU20" s="827"/>
      <c r="BV20" s="827"/>
      <c r="BW20" s="827"/>
      <c r="BX20" s="827"/>
      <c r="BY20" s="827"/>
      <c r="BZ20" s="827"/>
      <c r="CA20" s="827"/>
      <c r="CB20" s="827"/>
      <c r="CC20" s="827"/>
      <c r="CD20" s="827"/>
      <c r="CE20" s="827"/>
      <c r="CF20" s="827"/>
      <c r="CG20" s="828"/>
      <c r="CH20" s="784"/>
      <c r="CI20" s="785"/>
      <c r="CJ20" s="785"/>
      <c r="CK20" s="785"/>
      <c r="CL20" s="786"/>
      <c r="CM20" s="784"/>
      <c r="CN20" s="785"/>
      <c r="CO20" s="785"/>
      <c r="CP20" s="785"/>
      <c r="CQ20" s="786"/>
      <c r="CR20" s="784"/>
      <c r="CS20" s="785"/>
      <c r="CT20" s="785"/>
      <c r="CU20" s="785"/>
      <c r="CV20" s="786"/>
      <c r="CW20" s="784"/>
      <c r="CX20" s="785"/>
      <c r="CY20" s="785"/>
      <c r="CZ20" s="785"/>
      <c r="DA20" s="786"/>
      <c r="DB20" s="784"/>
      <c r="DC20" s="785"/>
      <c r="DD20" s="785"/>
      <c r="DE20" s="785"/>
      <c r="DF20" s="786"/>
      <c r="DG20" s="784"/>
      <c r="DH20" s="785"/>
      <c r="DI20" s="785"/>
      <c r="DJ20" s="785"/>
      <c r="DK20" s="786"/>
      <c r="DL20" s="784"/>
      <c r="DM20" s="785"/>
      <c r="DN20" s="785"/>
      <c r="DO20" s="785"/>
      <c r="DP20" s="786"/>
      <c r="DQ20" s="784"/>
      <c r="DR20" s="785"/>
      <c r="DS20" s="785"/>
      <c r="DT20" s="785"/>
      <c r="DU20" s="786"/>
      <c r="DV20" s="812"/>
      <c r="DW20" s="813"/>
      <c r="DX20" s="813"/>
      <c r="DY20" s="813"/>
      <c r="DZ20" s="814"/>
      <c r="EA20" s="253"/>
    </row>
    <row r="21" spans="1:131" s="254" customFormat="1" ht="26.25" customHeight="1" thickBot="1" x14ac:dyDescent="0.2">
      <c r="A21" s="260">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9"/>
      <c r="AL21" s="830"/>
      <c r="AM21" s="830"/>
      <c r="AN21" s="830"/>
      <c r="AO21" s="830"/>
      <c r="AP21" s="830"/>
      <c r="AQ21" s="830"/>
      <c r="AR21" s="830"/>
      <c r="AS21" s="830"/>
      <c r="AT21" s="830"/>
      <c r="AU21" s="824"/>
      <c r="AV21" s="824"/>
      <c r="AW21" s="824"/>
      <c r="AX21" s="824"/>
      <c r="AY21" s="825"/>
      <c r="AZ21" s="251"/>
      <c r="BA21" s="251"/>
      <c r="BB21" s="251"/>
      <c r="BC21" s="251"/>
      <c r="BD21" s="251"/>
      <c r="BE21" s="252"/>
      <c r="BF21" s="252"/>
      <c r="BG21" s="252"/>
      <c r="BH21" s="252"/>
      <c r="BI21" s="252"/>
      <c r="BJ21" s="252"/>
      <c r="BK21" s="252"/>
      <c r="BL21" s="252"/>
      <c r="BM21" s="252"/>
      <c r="BN21" s="252"/>
      <c r="BO21" s="252"/>
      <c r="BP21" s="252"/>
      <c r="BQ21" s="261">
        <v>15</v>
      </c>
      <c r="BR21" s="262"/>
      <c r="BS21" s="826"/>
      <c r="BT21" s="827"/>
      <c r="BU21" s="827"/>
      <c r="BV21" s="827"/>
      <c r="BW21" s="827"/>
      <c r="BX21" s="827"/>
      <c r="BY21" s="827"/>
      <c r="BZ21" s="827"/>
      <c r="CA21" s="827"/>
      <c r="CB21" s="827"/>
      <c r="CC21" s="827"/>
      <c r="CD21" s="827"/>
      <c r="CE21" s="827"/>
      <c r="CF21" s="827"/>
      <c r="CG21" s="828"/>
      <c r="CH21" s="784"/>
      <c r="CI21" s="785"/>
      <c r="CJ21" s="785"/>
      <c r="CK21" s="785"/>
      <c r="CL21" s="786"/>
      <c r="CM21" s="784"/>
      <c r="CN21" s="785"/>
      <c r="CO21" s="785"/>
      <c r="CP21" s="785"/>
      <c r="CQ21" s="786"/>
      <c r="CR21" s="784"/>
      <c r="CS21" s="785"/>
      <c r="CT21" s="785"/>
      <c r="CU21" s="785"/>
      <c r="CV21" s="786"/>
      <c r="CW21" s="784"/>
      <c r="CX21" s="785"/>
      <c r="CY21" s="785"/>
      <c r="CZ21" s="785"/>
      <c r="DA21" s="786"/>
      <c r="DB21" s="784"/>
      <c r="DC21" s="785"/>
      <c r="DD21" s="785"/>
      <c r="DE21" s="785"/>
      <c r="DF21" s="786"/>
      <c r="DG21" s="784"/>
      <c r="DH21" s="785"/>
      <c r="DI21" s="785"/>
      <c r="DJ21" s="785"/>
      <c r="DK21" s="786"/>
      <c r="DL21" s="784"/>
      <c r="DM21" s="785"/>
      <c r="DN21" s="785"/>
      <c r="DO21" s="785"/>
      <c r="DP21" s="786"/>
      <c r="DQ21" s="784"/>
      <c r="DR21" s="785"/>
      <c r="DS21" s="785"/>
      <c r="DT21" s="785"/>
      <c r="DU21" s="786"/>
      <c r="DV21" s="812"/>
      <c r="DW21" s="813"/>
      <c r="DX21" s="813"/>
      <c r="DY21" s="813"/>
      <c r="DZ21" s="814"/>
      <c r="EA21" s="253"/>
    </row>
    <row r="22" spans="1:131" s="254" customFormat="1" ht="26.25" customHeight="1" x14ac:dyDescent="0.15">
      <c r="A22" s="260">
        <v>16</v>
      </c>
      <c r="B22" s="815"/>
      <c r="C22" s="816"/>
      <c r="D22" s="816"/>
      <c r="E22" s="816"/>
      <c r="F22" s="816"/>
      <c r="G22" s="816"/>
      <c r="H22" s="816"/>
      <c r="I22" s="816"/>
      <c r="J22" s="816"/>
      <c r="K22" s="816"/>
      <c r="L22" s="816"/>
      <c r="M22" s="816"/>
      <c r="N22" s="816"/>
      <c r="O22" s="816"/>
      <c r="P22" s="817"/>
      <c r="Q22" s="831"/>
      <c r="R22" s="832"/>
      <c r="S22" s="832"/>
      <c r="T22" s="832"/>
      <c r="U22" s="832"/>
      <c r="V22" s="832"/>
      <c r="W22" s="832"/>
      <c r="X22" s="832"/>
      <c r="Y22" s="832"/>
      <c r="Z22" s="832"/>
      <c r="AA22" s="832"/>
      <c r="AB22" s="832"/>
      <c r="AC22" s="832"/>
      <c r="AD22" s="832"/>
      <c r="AE22" s="833"/>
      <c r="AF22" s="821"/>
      <c r="AG22" s="822"/>
      <c r="AH22" s="822"/>
      <c r="AI22" s="822"/>
      <c r="AJ22" s="823"/>
      <c r="AK22" s="846"/>
      <c r="AL22" s="847"/>
      <c r="AM22" s="847"/>
      <c r="AN22" s="847"/>
      <c r="AO22" s="847"/>
      <c r="AP22" s="847"/>
      <c r="AQ22" s="847"/>
      <c r="AR22" s="847"/>
      <c r="AS22" s="847"/>
      <c r="AT22" s="847"/>
      <c r="AU22" s="848"/>
      <c r="AV22" s="848"/>
      <c r="AW22" s="848"/>
      <c r="AX22" s="848"/>
      <c r="AY22" s="849"/>
      <c r="AZ22" s="850" t="s">
        <v>394</v>
      </c>
      <c r="BA22" s="850"/>
      <c r="BB22" s="850"/>
      <c r="BC22" s="850"/>
      <c r="BD22" s="851"/>
      <c r="BE22" s="252"/>
      <c r="BF22" s="252"/>
      <c r="BG22" s="252"/>
      <c r="BH22" s="252"/>
      <c r="BI22" s="252"/>
      <c r="BJ22" s="252"/>
      <c r="BK22" s="252"/>
      <c r="BL22" s="252"/>
      <c r="BM22" s="252"/>
      <c r="BN22" s="252"/>
      <c r="BO22" s="252"/>
      <c r="BP22" s="252"/>
      <c r="BQ22" s="261">
        <v>16</v>
      </c>
      <c r="BR22" s="262"/>
      <c r="BS22" s="826"/>
      <c r="BT22" s="827"/>
      <c r="BU22" s="827"/>
      <c r="BV22" s="827"/>
      <c r="BW22" s="827"/>
      <c r="BX22" s="827"/>
      <c r="BY22" s="827"/>
      <c r="BZ22" s="827"/>
      <c r="CA22" s="827"/>
      <c r="CB22" s="827"/>
      <c r="CC22" s="827"/>
      <c r="CD22" s="827"/>
      <c r="CE22" s="827"/>
      <c r="CF22" s="827"/>
      <c r="CG22" s="828"/>
      <c r="CH22" s="784"/>
      <c r="CI22" s="785"/>
      <c r="CJ22" s="785"/>
      <c r="CK22" s="785"/>
      <c r="CL22" s="786"/>
      <c r="CM22" s="784"/>
      <c r="CN22" s="785"/>
      <c r="CO22" s="785"/>
      <c r="CP22" s="785"/>
      <c r="CQ22" s="786"/>
      <c r="CR22" s="784"/>
      <c r="CS22" s="785"/>
      <c r="CT22" s="785"/>
      <c r="CU22" s="785"/>
      <c r="CV22" s="786"/>
      <c r="CW22" s="784"/>
      <c r="CX22" s="785"/>
      <c r="CY22" s="785"/>
      <c r="CZ22" s="785"/>
      <c r="DA22" s="786"/>
      <c r="DB22" s="784"/>
      <c r="DC22" s="785"/>
      <c r="DD22" s="785"/>
      <c r="DE22" s="785"/>
      <c r="DF22" s="786"/>
      <c r="DG22" s="784"/>
      <c r="DH22" s="785"/>
      <c r="DI22" s="785"/>
      <c r="DJ22" s="785"/>
      <c r="DK22" s="786"/>
      <c r="DL22" s="784"/>
      <c r="DM22" s="785"/>
      <c r="DN22" s="785"/>
      <c r="DO22" s="785"/>
      <c r="DP22" s="786"/>
      <c r="DQ22" s="784"/>
      <c r="DR22" s="785"/>
      <c r="DS22" s="785"/>
      <c r="DT22" s="785"/>
      <c r="DU22" s="786"/>
      <c r="DV22" s="812"/>
      <c r="DW22" s="813"/>
      <c r="DX22" s="813"/>
      <c r="DY22" s="813"/>
      <c r="DZ22" s="814"/>
      <c r="EA22" s="253"/>
    </row>
    <row r="23" spans="1:131" s="254" customFormat="1" ht="26.25" customHeight="1" thickBot="1" x14ac:dyDescent="0.2">
      <c r="A23" s="263" t="s">
        <v>395</v>
      </c>
      <c r="B23" s="834" t="s">
        <v>396</v>
      </c>
      <c r="C23" s="835"/>
      <c r="D23" s="835"/>
      <c r="E23" s="835"/>
      <c r="F23" s="835"/>
      <c r="G23" s="835"/>
      <c r="H23" s="835"/>
      <c r="I23" s="835"/>
      <c r="J23" s="835"/>
      <c r="K23" s="835"/>
      <c r="L23" s="835"/>
      <c r="M23" s="835"/>
      <c r="N23" s="835"/>
      <c r="O23" s="835"/>
      <c r="P23" s="836"/>
      <c r="Q23" s="837">
        <f>SUM(Q7)</f>
        <v>35697</v>
      </c>
      <c r="R23" s="838"/>
      <c r="S23" s="838"/>
      <c r="T23" s="838"/>
      <c r="U23" s="838"/>
      <c r="V23" s="838">
        <f>SUM(V7)</f>
        <v>33777</v>
      </c>
      <c r="W23" s="838"/>
      <c r="X23" s="838"/>
      <c r="Y23" s="838"/>
      <c r="Z23" s="838"/>
      <c r="AA23" s="838">
        <f>SUM(AA7)</f>
        <v>1920</v>
      </c>
      <c r="AB23" s="838"/>
      <c r="AC23" s="838"/>
      <c r="AD23" s="838"/>
      <c r="AE23" s="839"/>
      <c r="AF23" s="840">
        <v>1592</v>
      </c>
      <c r="AG23" s="838"/>
      <c r="AH23" s="838"/>
      <c r="AI23" s="838"/>
      <c r="AJ23" s="841"/>
      <c r="AK23" s="842"/>
      <c r="AL23" s="843"/>
      <c r="AM23" s="843"/>
      <c r="AN23" s="843"/>
      <c r="AO23" s="843"/>
      <c r="AP23" s="838">
        <f>SUM(AP7)</f>
        <v>21365</v>
      </c>
      <c r="AQ23" s="838"/>
      <c r="AR23" s="838"/>
      <c r="AS23" s="838"/>
      <c r="AT23" s="838"/>
      <c r="AU23" s="844"/>
      <c r="AV23" s="844"/>
      <c r="AW23" s="844"/>
      <c r="AX23" s="844"/>
      <c r="AY23" s="845"/>
      <c r="AZ23" s="853" t="s">
        <v>397</v>
      </c>
      <c r="BA23" s="854"/>
      <c r="BB23" s="854"/>
      <c r="BC23" s="854"/>
      <c r="BD23" s="855"/>
      <c r="BE23" s="252"/>
      <c r="BF23" s="252"/>
      <c r="BG23" s="252"/>
      <c r="BH23" s="252"/>
      <c r="BI23" s="252"/>
      <c r="BJ23" s="252"/>
      <c r="BK23" s="252"/>
      <c r="BL23" s="252"/>
      <c r="BM23" s="252"/>
      <c r="BN23" s="252"/>
      <c r="BO23" s="252"/>
      <c r="BP23" s="252"/>
      <c r="BQ23" s="261">
        <v>17</v>
      </c>
      <c r="BR23" s="262"/>
      <c r="BS23" s="826"/>
      <c r="BT23" s="827"/>
      <c r="BU23" s="827"/>
      <c r="BV23" s="827"/>
      <c r="BW23" s="827"/>
      <c r="BX23" s="827"/>
      <c r="BY23" s="827"/>
      <c r="BZ23" s="827"/>
      <c r="CA23" s="827"/>
      <c r="CB23" s="827"/>
      <c r="CC23" s="827"/>
      <c r="CD23" s="827"/>
      <c r="CE23" s="827"/>
      <c r="CF23" s="827"/>
      <c r="CG23" s="828"/>
      <c r="CH23" s="784"/>
      <c r="CI23" s="785"/>
      <c r="CJ23" s="785"/>
      <c r="CK23" s="785"/>
      <c r="CL23" s="786"/>
      <c r="CM23" s="784"/>
      <c r="CN23" s="785"/>
      <c r="CO23" s="785"/>
      <c r="CP23" s="785"/>
      <c r="CQ23" s="786"/>
      <c r="CR23" s="784"/>
      <c r="CS23" s="785"/>
      <c r="CT23" s="785"/>
      <c r="CU23" s="785"/>
      <c r="CV23" s="786"/>
      <c r="CW23" s="784"/>
      <c r="CX23" s="785"/>
      <c r="CY23" s="785"/>
      <c r="CZ23" s="785"/>
      <c r="DA23" s="786"/>
      <c r="DB23" s="784"/>
      <c r="DC23" s="785"/>
      <c r="DD23" s="785"/>
      <c r="DE23" s="785"/>
      <c r="DF23" s="786"/>
      <c r="DG23" s="784"/>
      <c r="DH23" s="785"/>
      <c r="DI23" s="785"/>
      <c r="DJ23" s="785"/>
      <c r="DK23" s="786"/>
      <c r="DL23" s="784"/>
      <c r="DM23" s="785"/>
      <c r="DN23" s="785"/>
      <c r="DO23" s="785"/>
      <c r="DP23" s="786"/>
      <c r="DQ23" s="784"/>
      <c r="DR23" s="785"/>
      <c r="DS23" s="785"/>
      <c r="DT23" s="785"/>
      <c r="DU23" s="786"/>
      <c r="DV23" s="812"/>
      <c r="DW23" s="813"/>
      <c r="DX23" s="813"/>
      <c r="DY23" s="813"/>
      <c r="DZ23" s="814"/>
      <c r="EA23" s="253"/>
    </row>
    <row r="24" spans="1:131" s="254" customFormat="1" ht="26.25" customHeight="1" x14ac:dyDescent="0.15">
      <c r="A24" s="852" t="s">
        <v>398</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251"/>
      <c r="BA24" s="251"/>
      <c r="BB24" s="251"/>
      <c r="BC24" s="251"/>
      <c r="BD24" s="251"/>
      <c r="BE24" s="252"/>
      <c r="BF24" s="252"/>
      <c r="BG24" s="252"/>
      <c r="BH24" s="252"/>
      <c r="BI24" s="252"/>
      <c r="BJ24" s="252"/>
      <c r="BK24" s="252"/>
      <c r="BL24" s="252"/>
      <c r="BM24" s="252"/>
      <c r="BN24" s="252"/>
      <c r="BO24" s="252"/>
      <c r="BP24" s="252"/>
      <c r="BQ24" s="261">
        <v>18</v>
      </c>
      <c r="BR24" s="262"/>
      <c r="BS24" s="826"/>
      <c r="BT24" s="827"/>
      <c r="BU24" s="827"/>
      <c r="BV24" s="827"/>
      <c r="BW24" s="827"/>
      <c r="BX24" s="827"/>
      <c r="BY24" s="827"/>
      <c r="BZ24" s="827"/>
      <c r="CA24" s="827"/>
      <c r="CB24" s="827"/>
      <c r="CC24" s="827"/>
      <c r="CD24" s="827"/>
      <c r="CE24" s="827"/>
      <c r="CF24" s="827"/>
      <c r="CG24" s="828"/>
      <c r="CH24" s="784"/>
      <c r="CI24" s="785"/>
      <c r="CJ24" s="785"/>
      <c r="CK24" s="785"/>
      <c r="CL24" s="786"/>
      <c r="CM24" s="784"/>
      <c r="CN24" s="785"/>
      <c r="CO24" s="785"/>
      <c r="CP24" s="785"/>
      <c r="CQ24" s="786"/>
      <c r="CR24" s="784"/>
      <c r="CS24" s="785"/>
      <c r="CT24" s="785"/>
      <c r="CU24" s="785"/>
      <c r="CV24" s="786"/>
      <c r="CW24" s="784"/>
      <c r="CX24" s="785"/>
      <c r="CY24" s="785"/>
      <c r="CZ24" s="785"/>
      <c r="DA24" s="786"/>
      <c r="DB24" s="784"/>
      <c r="DC24" s="785"/>
      <c r="DD24" s="785"/>
      <c r="DE24" s="785"/>
      <c r="DF24" s="786"/>
      <c r="DG24" s="784"/>
      <c r="DH24" s="785"/>
      <c r="DI24" s="785"/>
      <c r="DJ24" s="785"/>
      <c r="DK24" s="786"/>
      <c r="DL24" s="784"/>
      <c r="DM24" s="785"/>
      <c r="DN24" s="785"/>
      <c r="DO24" s="785"/>
      <c r="DP24" s="786"/>
      <c r="DQ24" s="784"/>
      <c r="DR24" s="785"/>
      <c r="DS24" s="785"/>
      <c r="DT24" s="785"/>
      <c r="DU24" s="786"/>
      <c r="DV24" s="812"/>
      <c r="DW24" s="813"/>
      <c r="DX24" s="813"/>
      <c r="DY24" s="813"/>
      <c r="DZ24" s="814"/>
      <c r="EA24" s="253"/>
    </row>
    <row r="25" spans="1:131" s="246" customFormat="1" ht="26.25" customHeight="1" thickBot="1" x14ac:dyDescent="0.2">
      <c r="A25" s="764" t="s">
        <v>399</v>
      </c>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4"/>
      <c r="BC25" s="764"/>
      <c r="BD25" s="764"/>
      <c r="BE25" s="764"/>
      <c r="BF25" s="764"/>
      <c r="BG25" s="764"/>
      <c r="BH25" s="764"/>
      <c r="BI25" s="764"/>
      <c r="BJ25" s="251"/>
      <c r="BK25" s="251"/>
      <c r="BL25" s="251"/>
      <c r="BM25" s="251"/>
      <c r="BN25" s="251"/>
      <c r="BO25" s="264"/>
      <c r="BP25" s="264"/>
      <c r="BQ25" s="261">
        <v>19</v>
      </c>
      <c r="BR25" s="262"/>
      <c r="BS25" s="826"/>
      <c r="BT25" s="827"/>
      <c r="BU25" s="827"/>
      <c r="BV25" s="827"/>
      <c r="BW25" s="827"/>
      <c r="BX25" s="827"/>
      <c r="BY25" s="827"/>
      <c r="BZ25" s="827"/>
      <c r="CA25" s="827"/>
      <c r="CB25" s="827"/>
      <c r="CC25" s="827"/>
      <c r="CD25" s="827"/>
      <c r="CE25" s="827"/>
      <c r="CF25" s="827"/>
      <c r="CG25" s="828"/>
      <c r="CH25" s="784"/>
      <c r="CI25" s="785"/>
      <c r="CJ25" s="785"/>
      <c r="CK25" s="785"/>
      <c r="CL25" s="786"/>
      <c r="CM25" s="784"/>
      <c r="CN25" s="785"/>
      <c r="CO25" s="785"/>
      <c r="CP25" s="785"/>
      <c r="CQ25" s="786"/>
      <c r="CR25" s="784"/>
      <c r="CS25" s="785"/>
      <c r="CT25" s="785"/>
      <c r="CU25" s="785"/>
      <c r="CV25" s="786"/>
      <c r="CW25" s="784"/>
      <c r="CX25" s="785"/>
      <c r="CY25" s="785"/>
      <c r="CZ25" s="785"/>
      <c r="DA25" s="786"/>
      <c r="DB25" s="784"/>
      <c r="DC25" s="785"/>
      <c r="DD25" s="785"/>
      <c r="DE25" s="785"/>
      <c r="DF25" s="786"/>
      <c r="DG25" s="784"/>
      <c r="DH25" s="785"/>
      <c r="DI25" s="785"/>
      <c r="DJ25" s="785"/>
      <c r="DK25" s="786"/>
      <c r="DL25" s="784"/>
      <c r="DM25" s="785"/>
      <c r="DN25" s="785"/>
      <c r="DO25" s="785"/>
      <c r="DP25" s="786"/>
      <c r="DQ25" s="784"/>
      <c r="DR25" s="785"/>
      <c r="DS25" s="785"/>
      <c r="DT25" s="785"/>
      <c r="DU25" s="786"/>
      <c r="DV25" s="812"/>
      <c r="DW25" s="813"/>
      <c r="DX25" s="813"/>
      <c r="DY25" s="813"/>
      <c r="DZ25" s="814"/>
      <c r="EA25" s="245"/>
    </row>
    <row r="26" spans="1:131" s="246" customFormat="1" ht="26.25" customHeight="1" x14ac:dyDescent="0.15">
      <c r="A26" s="765" t="s">
        <v>376</v>
      </c>
      <c r="B26" s="766"/>
      <c r="C26" s="766"/>
      <c r="D26" s="766"/>
      <c r="E26" s="766"/>
      <c r="F26" s="766"/>
      <c r="G26" s="766"/>
      <c r="H26" s="766"/>
      <c r="I26" s="766"/>
      <c r="J26" s="766"/>
      <c r="K26" s="766"/>
      <c r="L26" s="766"/>
      <c r="M26" s="766"/>
      <c r="N26" s="766"/>
      <c r="O26" s="766"/>
      <c r="P26" s="767"/>
      <c r="Q26" s="771" t="s">
        <v>400</v>
      </c>
      <c r="R26" s="772"/>
      <c r="S26" s="772"/>
      <c r="T26" s="772"/>
      <c r="U26" s="773"/>
      <c r="V26" s="771" t="s">
        <v>401</v>
      </c>
      <c r="W26" s="772"/>
      <c r="X26" s="772"/>
      <c r="Y26" s="772"/>
      <c r="Z26" s="773"/>
      <c r="AA26" s="771" t="s">
        <v>402</v>
      </c>
      <c r="AB26" s="772"/>
      <c r="AC26" s="772"/>
      <c r="AD26" s="772"/>
      <c r="AE26" s="772"/>
      <c r="AF26" s="856" t="s">
        <v>403</v>
      </c>
      <c r="AG26" s="857"/>
      <c r="AH26" s="857"/>
      <c r="AI26" s="857"/>
      <c r="AJ26" s="858"/>
      <c r="AK26" s="772" t="s">
        <v>404</v>
      </c>
      <c r="AL26" s="772"/>
      <c r="AM26" s="772"/>
      <c r="AN26" s="772"/>
      <c r="AO26" s="773"/>
      <c r="AP26" s="771" t="s">
        <v>405</v>
      </c>
      <c r="AQ26" s="772"/>
      <c r="AR26" s="772"/>
      <c r="AS26" s="772"/>
      <c r="AT26" s="773"/>
      <c r="AU26" s="771" t="s">
        <v>406</v>
      </c>
      <c r="AV26" s="772"/>
      <c r="AW26" s="772"/>
      <c r="AX26" s="772"/>
      <c r="AY26" s="773"/>
      <c r="AZ26" s="771" t="s">
        <v>407</v>
      </c>
      <c r="BA26" s="772"/>
      <c r="BB26" s="772"/>
      <c r="BC26" s="772"/>
      <c r="BD26" s="773"/>
      <c r="BE26" s="771" t="s">
        <v>383</v>
      </c>
      <c r="BF26" s="772"/>
      <c r="BG26" s="772"/>
      <c r="BH26" s="772"/>
      <c r="BI26" s="778"/>
      <c r="BJ26" s="251"/>
      <c r="BK26" s="251"/>
      <c r="BL26" s="251"/>
      <c r="BM26" s="251"/>
      <c r="BN26" s="251"/>
      <c r="BO26" s="264"/>
      <c r="BP26" s="264"/>
      <c r="BQ26" s="261">
        <v>20</v>
      </c>
      <c r="BR26" s="262"/>
      <c r="BS26" s="826"/>
      <c r="BT26" s="827"/>
      <c r="BU26" s="827"/>
      <c r="BV26" s="827"/>
      <c r="BW26" s="827"/>
      <c r="BX26" s="827"/>
      <c r="BY26" s="827"/>
      <c r="BZ26" s="827"/>
      <c r="CA26" s="827"/>
      <c r="CB26" s="827"/>
      <c r="CC26" s="827"/>
      <c r="CD26" s="827"/>
      <c r="CE26" s="827"/>
      <c r="CF26" s="827"/>
      <c r="CG26" s="828"/>
      <c r="CH26" s="784"/>
      <c r="CI26" s="785"/>
      <c r="CJ26" s="785"/>
      <c r="CK26" s="785"/>
      <c r="CL26" s="786"/>
      <c r="CM26" s="784"/>
      <c r="CN26" s="785"/>
      <c r="CO26" s="785"/>
      <c r="CP26" s="785"/>
      <c r="CQ26" s="786"/>
      <c r="CR26" s="784"/>
      <c r="CS26" s="785"/>
      <c r="CT26" s="785"/>
      <c r="CU26" s="785"/>
      <c r="CV26" s="786"/>
      <c r="CW26" s="784"/>
      <c r="CX26" s="785"/>
      <c r="CY26" s="785"/>
      <c r="CZ26" s="785"/>
      <c r="DA26" s="786"/>
      <c r="DB26" s="784"/>
      <c r="DC26" s="785"/>
      <c r="DD26" s="785"/>
      <c r="DE26" s="785"/>
      <c r="DF26" s="786"/>
      <c r="DG26" s="784"/>
      <c r="DH26" s="785"/>
      <c r="DI26" s="785"/>
      <c r="DJ26" s="785"/>
      <c r="DK26" s="786"/>
      <c r="DL26" s="784"/>
      <c r="DM26" s="785"/>
      <c r="DN26" s="785"/>
      <c r="DO26" s="785"/>
      <c r="DP26" s="786"/>
      <c r="DQ26" s="784"/>
      <c r="DR26" s="785"/>
      <c r="DS26" s="785"/>
      <c r="DT26" s="785"/>
      <c r="DU26" s="786"/>
      <c r="DV26" s="812"/>
      <c r="DW26" s="813"/>
      <c r="DX26" s="813"/>
      <c r="DY26" s="813"/>
      <c r="DZ26" s="814"/>
      <c r="EA26" s="245"/>
    </row>
    <row r="27" spans="1:131" s="246" customFormat="1" ht="26.25" customHeight="1" thickBot="1" x14ac:dyDescent="0.2">
      <c r="A27" s="768"/>
      <c r="B27" s="769"/>
      <c r="C27" s="769"/>
      <c r="D27" s="769"/>
      <c r="E27" s="769"/>
      <c r="F27" s="769"/>
      <c r="G27" s="769"/>
      <c r="H27" s="769"/>
      <c r="I27" s="769"/>
      <c r="J27" s="769"/>
      <c r="K27" s="769"/>
      <c r="L27" s="769"/>
      <c r="M27" s="769"/>
      <c r="N27" s="769"/>
      <c r="O27" s="769"/>
      <c r="P27" s="770"/>
      <c r="Q27" s="774"/>
      <c r="R27" s="775"/>
      <c r="S27" s="775"/>
      <c r="T27" s="775"/>
      <c r="U27" s="776"/>
      <c r="V27" s="774"/>
      <c r="W27" s="775"/>
      <c r="X27" s="775"/>
      <c r="Y27" s="775"/>
      <c r="Z27" s="776"/>
      <c r="AA27" s="774"/>
      <c r="AB27" s="775"/>
      <c r="AC27" s="775"/>
      <c r="AD27" s="775"/>
      <c r="AE27" s="775"/>
      <c r="AF27" s="859"/>
      <c r="AG27" s="860"/>
      <c r="AH27" s="860"/>
      <c r="AI27" s="860"/>
      <c r="AJ27" s="861"/>
      <c r="AK27" s="775"/>
      <c r="AL27" s="775"/>
      <c r="AM27" s="775"/>
      <c r="AN27" s="775"/>
      <c r="AO27" s="776"/>
      <c r="AP27" s="774"/>
      <c r="AQ27" s="775"/>
      <c r="AR27" s="775"/>
      <c r="AS27" s="775"/>
      <c r="AT27" s="776"/>
      <c r="AU27" s="774"/>
      <c r="AV27" s="775"/>
      <c r="AW27" s="775"/>
      <c r="AX27" s="775"/>
      <c r="AY27" s="776"/>
      <c r="AZ27" s="774"/>
      <c r="BA27" s="775"/>
      <c r="BB27" s="775"/>
      <c r="BC27" s="775"/>
      <c r="BD27" s="776"/>
      <c r="BE27" s="774"/>
      <c r="BF27" s="775"/>
      <c r="BG27" s="775"/>
      <c r="BH27" s="775"/>
      <c r="BI27" s="780"/>
      <c r="BJ27" s="251"/>
      <c r="BK27" s="251"/>
      <c r="BL27" s="251"/>
      <c r="BM27" s="251"/>
      <c r="BN27" s="251"/>
      <c r="BO27" s="264"/>
      <c r="BP27" s="264"/>
      <c r="BQ27" s="261">
        <v>21</v>
      </c>
      <c r="BR27" s="262"/>
      <c r="BS27" s="826"/>
      <c r="BT27" s="827"/>
      <c r="BU27" s="827"/>
      <c r="BV27" s="827"/>
      <c r="BW27" s="827"/>
      <c r="BX27" s="827"/>
      <c r="BY27" s="827"/>
      <c r="BZ27" s="827"/>
      <c r="CA27" s="827"/>
      <c r="CB27" s="827"/>
      <c r="CC27" s="827"/>
      <c r="CD27" s="827"/>
      <c r="CE27" s="827"/>
      <c r="CF27" s="827"/>
      <c r="CG27" s="828"/>
      <c r="CH27" s="784"/>
      <c r="CI27" s="785"/>
      <c r="CJ27" s="785"/>
      <c r="CK27" s="785"/>
      <c r="CL27" s="786"/>
      <c r="CM27" s="784"/>
      <c r="CN27" s="785"/>
      <c r="CO27" s="785"/>
      <c r="CP27" s="785"/>
      <c r="CQ27" s="786"/>
      <c r="CR27" s="784"/>
      <c r="CS27" s="785"/>
      <c r="CT27" s="785"/>
      <c r="CU27" s="785"/>
      <c r="CV27" s="786"/>
      <c r="CW27" s="784"/>
      <c r="CX27" s="785"/>
      <c r="CY27" s="785"/>
      <c r="CZ27" s="785"/>
      <c r="DA27" s="786"/>
      <c r="DB27" s="784"/>
      <c r="DC27" s="785"/>
      <c r="DD27" s="785"/>
      <c r="DE27" s="785"/>
      <c r="DF27" s="786"/>
      <c r="DG27" s="784"/>
      <c r="DH27" s="785"/>
      <c r="DI27" s="785"/>
      <c r="DJ27" s="785"/>
      <c r="DK27" s="786"/>
      <c r="DL27" s="784"/>
      <c r="DM27" s="785"/>
      <c r="DN27" s="785"/>
      <c r="DO27" s="785"/>
      <c r="DP27" s="786"/>
      <c r="DQ27" s="784"/>
      <c r="DR27" s="785"/>
      <c r="DS27" s="785"/>
      <c r="DT27" s="785"/>
      <c r="DU27" s="786"/>
      <c r="DV27" s="812"/>
      <c r="DW27" s="813"/>
      <c r="DX27" s="813"/>
      <c r="DY27" s="813"/>
      <c r="DZ27" s="814"/>
      <c r="EA27" s="245"/>
    </row>
    <row r="28" spans="1:131" s="246" customFormat="1" ht="26.25" customHeight="1" thickTop="1" x14ac:dyDescent="0.15">
      <c r="A28" s="265">
        <v>1</v>
      </c>
      <c r="B28" s="803" t="s">
        <v>408</v>
      </c>
      <c r="C28" s="804"/>
      <c r="D28" s="804"/>
      <c r="E28" s="804"/>
      <c r="F28" s="804"/>
      <c r="G28" s="804"/>
      <c r="H28" s="804"/>
      <c r="I28" s="804"/>
      <c r="J28" s="804"/>
      <c r="K28" s="804"/>
      <c r="L28" s="804"/>
      <c r="M28" s="804"/>
      <c r="N28" s="804"/>
      <c r="O28" s="804"/>
      <c r="P28" s="805"/>
      <c r="Q28" s="866">
        <v>8926</v>
      </c>
      <c r="R28" s="867"/>
      <c r="S28" s="867"/>
      <c r="T28" s="867"/>
      <c r="U28" s="867"/>
      <c r="V28" s="867">
        <v>8624</v>
      </c>
      <c r="W28" s="867"/>
      <c r="X28" s="867"/>
      <c r="Y28" s="867"/>
      <c r="Z28" s="867"/>
      <c r="AA28" s="867">
        <f>Q28-V28</f>
        <v>302</v>
      </c>
      <c r="AB28" s="867"/>
      <c r="AC28" s="867"/>
      <c r="AD28" s="867"/>
      <c r="AE28" s="868"/>
      <c r="AF28" s="869">
        <v>302</v>
      </c>
      <c r="AG28" s="867"/>
      <c r="AH28" s="867"/>
      <c r="AI28" s="867"/>
      <c r="AJ28" s="870"/>
      <c r="AK28" s="871">
        <v>585</v>
      </c>
      <c r="AL28" s="862"/>
      <c r="AM28" s="862"/>
      <c r="AN28" s="862"/>
      <c r="AO28" s="862"/>
      <c r="AP28" s="862" t="s">
        <v>591</v>
      </c>
      <c r="AQ28" s="862"/>
      <c r="AR28" s="862"/>
      <c r="AS28" s="862"/>
      <c r="AT28" s="862"/>
      <c r="AU28" s="862" t="s">
        <v>591</v>
      </c>
      <c r="AV28" s="862"/>
      <c r="AW28" s="862"/>
      <c r="AX28" s="862"/>
      <c r="AY28" s="862"/>
      <c r="AZ28" s="863" t="s">
        <v>591</v>
      </c>
      <c r="BA28" s="863"/>
      <c r="BB28" s="863"/>
      <c r="BC28" s="863"/>
      <c r="BD28" s="863"/>
      <c r="BE28" s="864"/>
      <c r="BF28" s="864"/>
      <c r="BG28" s="864"/>
      <c r="BH28" s="864"/>
      <c r="BI28" s="865"/>
      <c r="BJ28" s="251"/>
      <c r="BK28" s="251"/>
      <c r="BL28" s="251"/>
      <c r="BM28" s="251"/>
      <c r="BN28" s="251"/>
      <c r="BO28" s="264"/>
      <c r="BP28" s="264"/>
      <c r="BQ28" s="261">
        <v>22</v>
      </c>
      <c r="BR28" s="262"/>
      <c r="BS28" s="826"/>
      <c r="BT28" s="827"/>
      <c r="BU28" s="827"/>
      <c r="BV28" s="827"/>
      <c r="BW28" s="827"/>
      <c r="BX28" s="827"/>
      <c r="BY28" s="827"/>
      <c r="BZ28" s="827"/>
      <c r="CA28" s="827"/>
      <c r="CB28" s="827"/>
      <c r="CC28" s="827"/>
      <c r="CD28" s="827"/>
      <c r="CE28" s="827"/>
      <c r="CF28" s="827"/>
      <c r="CG28" s="828"/>
      <c r="CH28" s="784"/>
      <c r="CI28" s="785"/>
      <c r="CJ28" s="785"/>
      <c r="CK28" s="785"/>
      <c r="CL28" s="786"/>
      <c r="CM28" s="784"/>
      <c r="CN28" s="785"/>
      <c r="CO28" s="785"/>
      <c r="CP28" s="785"/>
      <c r="CQ28" s="786"/>
      <c r="CR28" s="784"/>
      <c r="CS28" s="785"/>
      <c r="CT28" s="785"/>
      <c r="CU28" s="785"/>
      <c r="CV28" s="786"/>
      <c r="CW28" s="784"/>
      <c r="CX28" s="785"/>
      <c r="CY28" s="785"/>
      <c r="CZ28" s="785"/>
      <c r="DA28" s="786"/>
      <c r="DB28" s="784"/>
      <c r="DC28" s="785"/>
      <c r="DD28" s="785"/>
      <c r="DE28" s="785"/>
      <c r="DF28" s="786"/>
      <c r="DG28" s="784"/>
      <c r="DH28" s="785"/>
      <c r="DI28" s="785"/>
      <c r="DJ28" s="785"/>
      <c r="DK28" s="786"/>
      <c r="DL28" s="784"/>
      <c r="DM28" s="785"/>
      <c r="DN28" s="785"/>
      <c r="DO28" s="785"/>
      <c r="DP28" s="786"/>
      <c r="DQ28" s="784"/>
      <c r="DR28" s="785"/>
      <c r="DS28" s="785"/>
      <c r="DT28" s="785"/>
      <c r="DU28" s="786"/>
      <c r="DV28" s="812"/>
      <c r="DW28" s="813"/>
      <c r="DX28" s="813"/>
      <c r="DY28" s="813"/>
      <c r="DZ28" s="814"/>
      <c r="EA28" s="245"/>
    </row>
    <row r="29" spans="1:131" s="246" customFormat="1" ht="26.25" customHeight="1" x14ac:dyDescent="0.15">
      <c r="A29" s="265">
        <v>2</v>
      </c>
      <c r="B29" s="815" t="s">
        <v>409</v>
      </c>
      <c r="C29" s="816"/>
      <c r="D29" s="816"/>
      <c r="E29" s="816"/>
      <c r="F29" s="816"/>
      <c r="G29" s="816"/>
      <c r="H29" s="816"/>
      <c r="I29" s="816"/>
      <c r="J29" s="816"/>
      <c r="K29" s="816"/>
      <c r="L29" s="816"/>
      <c r="M29" s="816"/>
      <c r="N29" s="816"/>
      <c r="O29" s="816"/>
      <c r="P29" s="817"/>
      <c r="Q29" s="818">
        <v>644</v>
      </c>
      <c r="R29" s="819"/>
      <c r="S29" s="819"/>
      <c r="T29" s="819"/>
      <c r="U29" s="819"/>
      <c r="V29" s="819">
        <v>641</v>
      </c>
      <c r="W29" s="819"/>
      <c r="X29" s="819"/>
      <c r="Y29" s="819"/>
      <c r="Z29" s="819"/>
      <c r="AA29" s="819">
        <f>Q29-V29</f>
        <v>3</v>
      </c>
      <c r="AB29" s="819"/>
      <c r="AC29" s="819"/>
      <c r="AD29" s="819"/>
      <c r="AE29" s="820"/>
      <c r="AF29" s="821">
        <v>3</v>
      </c>
      <c r="AG29" s="822"/>
      <c r="AH29" s="822"/>
      <c r="AI29" s="822"/>
      <c r="AJ29" s="823"/>
      <c r="AK29" s="874">
        <v>217</v>
      </c>
      <c r="AL29" s="875"/>
      <c r="AM29" s="875"/>
      <c r="AN29" s="875"/>
      <c r="AO29" s="875"/>
      <c r="AP29" s="875" t="s">
        <v>591</v>
      </c>
      <c r="AQ29" s="875"/>
      <c r="AR29" s="875"/>
      <c r="AS29" s="875"/>
      <c r="AT29" s="875"/>
      <c r="AU29" s="875" t="s">
        <v>591</v>
      </c>
      <c r="AV29" s="875"/>
      <c r="AW29" s="875"/>
      <c r="AX29" s="875"/>
      <c r="AY29" s="875"/>
      <c r="AZ29" s="876" t="s">
        <v>591</v>
      </c>
      <c r="BA29" s="876"/>
      <c r="BB29" s="876"/>
      <c r="BC29" s="876"/>
      <c r="BD29" s="876"/>
      <c r="BE29" s="872"/>
      <c r="BF29" s="872"/>
      <c r="BG29" s="872"/>
      <c r="BH29" s="872"/>
      <c r="BI29" s="873"/>
      <c r="BJ29" s="251"/>
      <c r="BK29" s="251"/>
      <c r="BL29" s="251"/>
      <c r="BM29" s="251"/>
      <c r="BN29" s="251"/>
      <c r="BO29" s="264"/>
      <c r="BP29" s="264"/>
      <c r="BQ29" s="261">
        <v>23</v>
      </c>
      <c r="BR29" s="262"/>
      <c r="BS29" s="826"/>
      <c r="BT29" s="827"/>
      <c r="BU29" s="827"/>
      <c r="BV29" s="827"/>
      <c r="BW29" s="827"/>
      <c r="BX29" s="827"/>
      <c r="BY29" s="827"/>
      <c r="BZ29" s="827"/>
      <c r="CA29" s="827"/>
      <c r="CB29" s="827"/>
      <c r="CC29" s="827"/>
      <c r="CD29" s="827"/>
      <c r="CE29" s="827"/>
      <c r="CF29" s="827"/>
      <c r="CG29" s="828"/>
      <c r="CH29" s="784"/>
      <c r="CI29" s="785"/>
      <c r="CJ29" s="785"/>
      <c r="CK29" s="785"/>
      <c r="CL29" s="786"/>
      <c r="CM29" s="784"/>
      <c r="CN29" s="785"/>
      <c r="CO29" s="785"/>
      <c r="CP29" s="785"/>
      <c r="CQ29" s="786"/>
      <c r="CR29" s="784"/>
      <c r="CS29" s="785"/>
      <c r="CT29" s="785"/>
      <c r="CU29" s="785"/>
      <c r="CV29" s="786"/>
      <c r="CW29" s="784"/>
      <c r="CX29" s="785"/>
      <c r="CY29" s="785"/>
      <c r="CZ29" s="785"/>
      <c r="DA29" s="786"/>
      <c r="DB29" s="784"/>
      <c r="DC29" s="785"/>
      <c r="DD29" s="785"/>
      <c r="DE29" s="785"/>
      <c r="DF29" s="786"/>
      <c r="DG29" s="784"/>
      <c r="DH29" s="785"/>
      <c r="DI29" s="785"/>
      <c r="DJ29" s="785"/>
      <c r="DK29" s="786"/>
      <c r="DL29" s="784"/>
      <c r="DM29" s="785"/>
      <c r="DN29" s="785"/>
      <c r="DO29" s="785"/>
      <c r="DP29" s="786"/>
      <c r="DQ29" s="784"/>
      <c r="DR29" s="785"/>
      <c r="DS29" s="785"/>
      <c r="DT29" s="785"/>
      <c r="DU29" s="786"/>
      <c r="DV29" s="812"/>
      <c r="DW29" s="813"/>
      <c r="DX29" s="813"/>
      <c r="DY29" s="813"/>
      <c r="DZ29" s="814"/>
      <c r="EA29" s="245"/>
    </row>
    <row r="30" spans="1:131" s="246" customFormat="1" ht="26.25" customHeight="1" x14ac:dyDescent="0.15">
      <c r="A30" s="265">
        <v>3</v>
      </c>
      <c r="B30" s="815" t="s">
        <v>410</v>
      </c>
      <c r="C30" s="816"/>
      <c r="D30" s="816"/>
      <c r="E30" s="816"/>
      <c r="F30" s="816"/>
      <c r="G30" s="816"/>
      <c r="H30" s="816"/>
      <c r="I30" s="816"/>
      <c r="J30" s="816"/>
      <c r="K30" s="816"/>
      <c r="L30" s="816"/>
      <c r="M30" s="816"/>
      <c r="N30" s="816"/>
      <c r="O30" s="816"/>
      <c r="P30" s="817"/>
      <c r="Q30" s="818">
        <v>1322</v>
      </c>
      <c r="R30" s="819"/>
      <c r="S30" s="819"/>
      <c r="T30" s="819"/>
      <c r="U30" s="819"/>
      <c r="V30" s="819">
        <v>1152</v>
      </c>
      <c r="W30" s="819"/>
      <c r="X30" s="819"/>
      <c r="Y30" s="819"/>
      <c r="Z30" s="819"/>
      <c r="AA30" s="819">
        <f>Q30-V30</f>
        <v>170</v>
      </c>
      <c r="AB30" s="819"/>
      <c r="AC30" s="819"/>
      <c r="AD30" s="819"/>
      <c r="AE30" s="820"/>
      <c r="AF30" s="821">
        <v>618</v>
      </c>
      <c r="AG30" s="822"/>
      <c r="AH30" s="822"/>
      <c r="AI30" s="822"/>
      <c r="AJ30" s="823"/>
      <c r="AK30" s="874">
        <v>476</v>
      </c>
      <c r="AL30" s="875"/>
      <c r="AM30" s="875"/>
      <c r="AN30" s="875"/>
      <c r="AO30" s="875"/>
      <c r="AP30" s="875">
        <v>4758</v>
      </c>
      <c r="AQ30" s="875"/>
      <c r="AR30" s="875"/>
      <c r="AS30" s="875"/>
      <c r="AT30" s="875"/>
      <c r="AU30" s="875">
        <v>1837</v>
      </c>
      <c r="AV30" s="875"/>
      <c r="AW30" s="875"/>
      <c r="AX30" s="875"/>
      <c r="AY30" s="875"/>
      <c r="AZ30" s="876" t="s">
        <v>591</v>
      </c>
      <c r="BA30" s="876"/>
      <c r="BB30" s="876"/>
      <c r="BC30" s="876"/>
      <c r="BD30" s="876"/>
      <c r="BE30" s="872" t="s">
        <v>411</v>
      </c>
      <c r="BF30" s="872"/>
      <c r="BG30" s="872"/>
      <c r="BH30" s="872"/>
      <c r="BI30" s="873"/>
      <c r="BJ30" s="251"/>
      <c r="BK30" s="251"/>
      <c r="BL30" s="251"/>
      <c r="BM30" s="251"/>
      <c r="BN30" s="251"/>
      <c r="BO30" s="264"/>
      <c r="BP30" s="264"/>
      <c r="BQ30" s="261">
        <v>24</v>
      </c>
      <c r="BR30" s="262"/>
      <c r="BS30" s="826"/>
      <c r="BT30" s="827"/>
      <c r="BU30" s="827"/>
      <c r="BV30" s="827"/>
      <c r="BW30" s="827"/>
      <c r="BX30" s="827"/>
      <c r="BY30" s="827"/>
      <c r="BZ30" s="827"/>
      <c r="CA30" s="827"/>
      <c r="CB30" s="827"/>
      <c r="CC30" s="827"/>
      <c r="CD30" s="827"/>
      <c r="CE30" s="827"/>
      <c r="CF30" s="827"/>
      <c r="CG30" s="828"/>
      <c r="CH30" s="784"/>
      <c r="CI30" s="785"/>
      <c r="CJ30" s="785"/>
      <c r="CK30" s="785"/>
      <c r="CL30" s="786"/>
      <c r="CM30" s="784"/>
      <c r="CN30" s="785"/>
      <c r="CO30" s="785"/>
      <c r="CP30" s="785"/>
      <c r="CQ30" s="786"/>
      <c r="CR30" s="784"/>
      <c r="CS30" s="785"/>
      <c r="CT30" s="785"/>
      <c r="CU30" s="785"/>
      <c r="CV30" s="786"/>
      <c r="CW30" s="784"/>
      <c r="CX30" s="785"/>
      <c r="CY30" s="785"/>
      <c r="CZ30" s="785"/>
      <c r="DA30" s="786"/>
      <c r="DB30" s="784"/>
      <c r="DC30" s="785"/>
      <c r="DD30" s="785"/>
      <c r="DE30" s="785"/>
      <c r="DF30" s="786"/>
      <c r="DG30" s="784"/>
      <c r="DH30" s="785"/>
      <c r="DI30" s="785"/>
      <c r="DJ30" s="785"/>
      <c r="DK30" s="786"/>
      <c r="DL30" s="784"/>
      <c r="DM30" s="785"/>
      <c r="DN30" s="785"/>
      <c r="DO30" s="785"/>
      <c r="DP30" s="786"/>
      <c r="DQ30" s="784"/>
      <c r="DR30" s="785"/>
      <c r="DS30" s="785"/>
      <c r="DT30" s="785"/>
      <c r="DU30" s="786"/>
      <c r="DV30" s="812"/>
      <c r="DW30" s="813"/>
      <c r="DX30" s="813"/>
      <c r="DY30" s="813"/>
      <c r="DZ30" s="814"/>
      <c r="EA30" s="245"/>
    </row>
    <row r="31" spans="1:131" s="246" customFormat="1" ht="26.25" customHeight="1" x14ac:dyDescent="0.15">
      <c r="A31" s="265">
        <v>4</v>
      </c>
      <c r="B31" s="815" t="s">
        <v>412</v>
      </c>
      <c r="C31" s="816"/>
      <c r="D31" s="816"/>
      <c r="E31" s="816"/>
      <c r="F31" s="816"/>
      <c r="G31" s="816"/>
      <c r="H31" s="816"/>
      <c r="I31" s="816"/>
      <c r="J31" s="816"/>
      <c r="K31" s="816"/>
      <c r="L31" s="816"/>
      <c r="M31" s="816"/>
      <c r="N31" s="816"/>
      <c r="O31" s="816"/>
      <c r="P31" s="817"/>
      <c r="Q31" s="818">
        <v>614</v>
      </c>
      <c r="R31" s="819"/>
      <c r="S31" s="819"/>
      <c r="T31" s="819"/>
      <c r="U31" s="819"/>
      <c r="V31" s="819">
        <v>522</v>
      </c>
      <c r="W31" s="819"/>
      <c r="X31" s="819"/>
      <c r="Y31" s="819"/>
      <c r="Z31" s="819"/>
      <c r="AA31" s="819">
        <f>Q31-V31</f>
        <v>92</v>
      </c>
      <c r="AB31" s="819"/>
      <c r="AC31" s="819"/>
      <c r="AD31" s="819"/>
      <c r="AE31" s="820"/>
      <c r="AF31" s="821">
        <v>80</v>
      </c>
      <c r="AG31" s="822"/>
      <c r="AH31" s="822"/>
      <c r="AI31" s="822"/>
      <c r="AJ31" s="823"/>
      <c r="AK31" s="874">
        <v>416</v>
      </c>
      <c r="AL31" s="875"/>
      <c r="AM31" s="875"/>
      <c r="AN31" s="875"/>
      <c r="AO31" s="875"/>
      <c r="AP31" s="875">
        <v>2860</v>
      </c>
      <c r="AQ31" s="875"/>
      <c r="AR31" s="875"/>
      <c r="AS31" s="875"/>
      <c r="AT31" s="875"/>
      <c r="AU31" s="875">
        <v>2851</v>
      </c>
      <c r="AV31" s="875"/>
      <c r="AW31" s="875"/>
      <c r="AX31" s="875"/>
      <c r="AY31" s="875"/>
      <c r="AZ31" s="876" t="s">
        <v>591</v>
      </c>
      <c r="BA31" s="876"/>
      <c r="BB31" s="876"/>
      <c r="BC31" s="876"/>
      <c r="BD31" s="876"/>
      <c r="BE31" s="872" t="s">
        <v>413</v>
      </c>
      <c r="BF31" s="872"/>
      <c r="BG31" s="872"/>
      <c r="BH31" s="872"/>
      <c r="BI31" s="873"/>
      <c r="BJ31" s="251"/>
      <c r="BK31" s="251"/>
      <c r="BL31" s="251"/>
      <c r="BM31" s="251"/>
      <c r="BN31" s="251"/>
      <c r="BO31" s="264"/>
      <c r="BP31" s="264"/>
      <c r="BQ31" s="261">
        <v>25</v>
      </c>
      <c r="BR31" s="262"/>
      <c r="BS31" s="826"/>
      <c r="BT31" s="827"/>
      <c r="BU31" s="827"/>
      <c r="BV31" s="827"/>
      <c r="BW31" s="827"/>
      <c r="BX31" s="827"/>
      <c r="BY31" s="827"/>
      <c r="BZ31" s="827"/>
      <c r="CA31" s="827"/>
      <c r="CB31" s="827"/>
      <c r="CC31" s="827"/>
      <c r="CD31" s="827"/>
      <c r="CE31" s="827"/>
      <c r="CF31" s="827"/>
      <c r="CG31" s="828"/>
      <c r="CH31" s="784"/>
      <c r="CI31" s="785"/>
      <c r="CJ31" s="785"/>
      <c r="CK31" s="785"/>
      <c r="CL31" s="786"/>
      <c r="CM31" s="784"/>
      <c r="CN31" s="785"/>
      <c r="CO31" s="785"/>
      <c r="CP31" s="785"/>
      <c r="CQ31" s="786"/>
      <c r="CR31" s="784"/>
      <c r="CS31" s="785"/>
      <c r="CT31" s="785"/>
      <c r="CU31" s="785"/>
      <c r="CV31" s="786"/>
      <c r="CW31" s="784"/>
      <c r="CX31" s="785"/>
      <c r="CY31" s="785"/>
      <c r="CZ31" s="785"/>
      <c r="DA31" s="786"/>
      <c r="DB31" s="784"/>
      <c r="DC31" s="785"/>
      <c r="DD31" s="785"/>
      <c r="DE31" s="785"/>
      <c r="DF31" s="786"/>
      <c r="DG31" s="784"/>
      <c r="DH31" s="785"/>
      <c r="DI31" s="785"/>
      <c r="DJ31" s="785"/>
      <c r="DK31" s="786"/>
      <c r="DL31" s="784"/>
      <c r="DM31" s="785"/>
      <c r="DN31" s="785"/>
      <c r="DO31" s="785"/>
      <c r="DP31" s="786"/>
      <c r="DQ31" s="784"/>
      <c r="DR31" s="785"/>
      <c r="DS31" s="785"/>
      <c r="DT31" s="785"/>
      <c r="DU31" s="786"/>
      <c r="DV31" s="812"/>
      <c r="DW31" s="813"/>
      <c r="DX31" s="813"/>
      <c r="DY31" s="813"/>
      <c r="DZ31" s="814"/>
      <c r="EA31" s="245"/>
    </row>
    <row r="32" spans="1:131" s="246" customFormat="1" ht="26.25" customHeight="1" x14ac:dyDescent="0.15">
      <c r="A32" s="265">
        <v>5</v>
      </c>
      <c r="B32" s="815" t="s">
        <v>414</v>
      </c>
      <c r="C32" s="816"/>
      <c r="D32" s="816"/>
      <c r="E32" s="816"/>
      <c r="F32" s="816"/>
      <c r="G32" s="816"/>
      <c r="H32" s="816"/>
      <c r="I32" s="816"/>
      <c r="J32" s="816"/>
      <c r="K32" s="816"/>
      <c r="L32" s="816"/>
      <c r="M32" s="816"/>
      <c r="N32" s="816"/>
      <c r="O32" s="816"/>
      <c r="P32" s="817"/>
      <c r="Q32" s="818">
        <v>21</v>
      </c>
      <c r="R32" s="819"/>
      <c r="S32" s="819"/>
      <c r="T32" s="819"/>
      <c r="U32" s="819"/>
      <c r="V32" s="819">
        <v>5</v>
      </c>
      <c r="W32" s="819"/>
      <c r="X32" s="819"/>
      <c r="Y32" s="819"/>
      <c r="Z32" s="819"/>
      <c r="AA32" s="819">
        <f>Q32-V32</f>
        <v>16</v>
      </c>
      <c r="AB32" s="819"/>
      <c r="AC32" s="819"/>
      <c r="AD32" s="819"/>
      <c r="AE32" s="820"/>
      <c r="AF32" s="821" t="s">
        <v>415</v>
      </c>
      <c r="AG32" s="822"/>
      <c r="AH32" s="822"/>
      <c r="AI32" s="822"/>
      <c r="AJ32" s="823"/>
      <c r="AK32" s="874">
        <v>21</v>
      </c>
      <c r="AL32" s="875"/>
      <c r="AM32" s="875"/>
      <c r="AN32" s="875"/>
      <c r="AO32" s="875"/>
      <c r="AP32" s="875" t="s">
        <v>591</v>
      </c>
      <c r="AQ32" s="875"/>
      <c r="AR32" s="875"/>
      <c r="AS32" s="875"/>
      <c r="AT32" s="875"/>
      <c r="AU32" s="875" t="s">
        <v>591</v>
      </c>
      <c r="AV32" s="875"/>
      <c r="AW32" s="875"/>
      <c r="AX32" s="875"/>
      <c r="AY32" s="875"/>
      <c r="AZ32" s="876" t="s">
        <v>591</v>
      </c>
      <c r="BA32" s="876"/>
      <c r="BB32" s="876"/>
      <c r="BC32" s="876"/>
      <c r="BD32" s="876"/>
      <c r="BE32" s="872" t="s">
        <v>416</v>
      </c>
      <c r="BF32" s="872"/>
      <c r="BG32" s="872"/>
      <c r="BH32" s="872"/>
      <c r="BI32" s="873"/>
      <c r="BJ32" s="251"/>
      <c r="BK32" s="251"/>
      <c r="BL32" s="251"/>
      <c r="BM32" s="251"/>
      <c r="BN32" s="251"/>
      <c r="BO32" s="264"/>
      <c r="BP32" s="264"/>
      <c r="BQ32" s="261">
        <v>26</v>
      </c>
      <c r="BR32" s="262"/>
      <c r="BS32" s="826"/>
      <c r="BT32" s="827"/>
      <c r="BU32" s="827"/>
      <c r="BV32" s="827"/>
      <c r="BW32" s="827"/>
      <c r="BX32" s="827"/>
      <c r="BY32" s="827"/>
      <c r="BZ32" s="827"/>
      <c r="CA32" s="827"/>
      <c r="CB32" s="827"/>
      <c r="CC32" s="827"/>
      <c r="CD32" s="827"/>
      <c r="CE32" s="827"/>
      <c r="CF32" s="827"/>
      <c r="CG32" s="828"/>
      <c r="CH32" s="784"/>
      <c r="CI32" s="785"/>
      <c r="CJ32" s="785"/>
      <c r="CK32" s="785"/>
      <c r="CL32" s="786"/>
      <c r="CM32" s="784"/>
      <c r="CN32" s="785"/>
      <c r="CO32" s="785"/>
      <c r="CP32" s="785"/>
      <c r="CQ32" s="786"/>
      <c r="CR32" s="784"/>
      <c r="CS32" s="785"/>
      <c r="CT32" s="785"/>
      <c r="CU32" s="785"/>
      <c r="CV32" s="786"/>
      <c r="CW32" s="784"/>
      <c r="CX32" s="785"/>
      <c r="CY32" s="785"/>
      <c r="CZ32" s="785"/>
      <c r="DA32" s="786"/>
      <c r="DB32" s="784"/>
      <c r="DC32" s="785"/>
      <c r="DD32" s="785"/>
      <c r="DE32" s="785"/>
      <c r="DF32" s="786"/>
      <c r="DG32" s="784"/>
      <c r="DH32" s="785"/>
      <c r="DI32" s="785"/>
      <c r="DJ32" s="785"/>
      <c r="DK32" s="786"/>
      <c r="DL32" s="784"/>
      <c r="DM32" s="785"/>
      <c r="DN32" s="785"/>
      <c r="DO32" s="785"/>
      <c r="DP32" s="786"/>
      <c r="DQ32" s="784"/>
      <c r="DR32" s="785"/>
      <c r="DS32" s="785"/>
      <c r="DT32" s="785"/>
      <c r="DU32" s="786"/>
      <c r="DV32" s="812"/>
      <c r="DW32" s="813"/>
      <c r="DX32" s="813"/>
      <c r="DY32" s="813"/>
      <c r="DZ32" s="814"/>
      <c r="EA32" s="245"/>
    </row>
    <row r="33" spans="1:131" s="246" customFormat="1" ht="26.25" customHeight="1" x14ac:dyDescent="0.15">
      <c r="A33" s="265">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74"/>
      <c r="AL33" s="875"/>
      <c r="AM33" s="875"/>
      <c r="AN33" s="875"/>
      <c r="AO33" s="875"/>
      <c r="AP33" s="875"/>
      <c r="AQ33" s="875"/>
      <c r="AR33" s="875"/>
      <c r="AS33" s="875"/>
      <c r="AT33" s="875"/>
      <c r="AU33" s="875"/>
      <c r="AV33" s="875"/>
      <c r="AW33" s="875"/>
      <c r="AX33" s="875"/>
      <c r="AY33" s="875"/>
      <c r="AZ33" s="876"/>
      <c r="BA33" s="876"/>
      <c r="BB33" s="876"/>
      <c r="BC33" s="876"/>
      <c r="BD33" s="876"/>
      <c r="BE33" s="872"/>
      <c r="BF33" s="872"/>
      <c r="BG33" s="872"/>
      <c r="BH33" s="872"/>
      <c r="BI33" s="873"/>
      <c r="BJ33" s="251"/>
      <c r="BK33" s="251"/>
      <c r="BL33" s="251"/>
      <c r="BM33" s="251"/>
      <c r="BN33" s="251"/>
      <c r="BO33" s="264"/>
      <c r="BP33" s="264"/>
      <c r="BQ33" s="261">
        <v>27</v>
      </c>
      <c r="BR33" s="262"/>
      <c r="BS33" s="826"/>
      <c r="BT33" s="827"/>
      <c r="BU33" s="827"/>
      <c r="BV33" s="827"/>
      <c r="BW33" s="827"/>
      <c r="BX33" s="827"/>
      <c r="BY33" s="827"/>
      <c r="BZ33" s="827"/>
      <c r="CA33" s="827"/>
      <c r="CB33" s="827"/>
      <c r="CC33" s="827"/>
      <c r="CD33" s="827"/>
      <c r="CE33" s="827"/>
      <c r="CF33" s="827"/>
      <c r="CG33" s="828"/>
      <c r="CH33" s="784"/>
      <c r="CI33" s="785"/>
      <c r="CJ33" s="785"/>
      <c r="CK33" s="785"/>
      <c r="CL33" s="786"/>
      <c r="CM33" s="784"/>
      <c r="CN33" s="785"/>
      <c r="CO33" s="785"/>
      <c r="CP33" s="785"/>
      <c r="CQ33" s="786"/>
      <c r="CR33" s="784"/>
      <c r="CS33" s="785"/>
      <c r="CT33" s="785"/>
      <c r="CU33" s="785"/>
      <c r="CV33" s="786"/>
      <c r="CW33" s="784"/>
      <c r="CX33" s="785"/>
      <c r="CY33" s="785"/>
      <c r="CZ33" s="785"/>
      <c r="DA33" s="786"/>
      <c r="DB33" s="784"/>
      <c r="DC33" s="785"/>
      <c r="DD33" s="785"/>
      <c r="DE33" s="785"/>
      <c r="DF33" s="786"/>
      <c r="DG33" s="784"/>
      <c r="DH33" s="785"/>
      <c r="DI33" s="785"/>
      <c r="DJ33" s="785"/>
      <c r="DK33" s="786"/>
      <c r="DL33" s="784"/>
      <c r="DM33" s="785"/>
      <c r="DN33" s="785"/>
      <c r="DO33" s="785"/>
      <c r="DP33" s="786"/>
      <c r="DQ33" s="784"/>
      <c r="DR33" s="785"/>
      <c r="DS33" s="785"/>
      <c r="DT33" s="785"/>
      <c r="DU33" s="786"/>
      <c r="DV33" s="812"/>
      <c r="DW33" s="813"/>
      <c r="DX33" s="813"/>
      <c r="DY33" s="813"/>
      <c r="DZ33" s="814"/>
      <c r="EA33" s="245"/>
    </row>
    <row r="34" spans="1:131" s="246" customFormat="1" ht="26.25" customHeight="1" x14ac:dyDescent="0.15">
      <c r="A34" s="265">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251"/>
      <c r="BK34" s="251"/>
      <c r="BL34" s="251"/>
      <c r="BM34" s="251"/>
      <c r="BN34" s="251"/>
      <c r="BO34" s="264"/>
      <c r="BP34" s="264"/>
      <c r="BQ34" s="261">
        <v>28</v>
      </c>
      <c r="BR34" s="262"/>
      <c r="BS34" s="826"/>
      <c r="BT34" s="827"/>
      <c r="BU34" s="827"/>
      <c r="BV34" s="827"/>
      <c r="BW34" s="827"/>
      <c r="BX34" s="827"/>
      <c r="BY34" s="827"/>
      <c r="BZ34" s="827"/>
      <c r="CA34" s="827"/>
      <c r="CB34" s="827"/>
      <c r="CC34" s="827"/>
      <c r="CD34" s="827"/>
      <c r="CE34" s="827"/>
      <c r="CF34" s="827"/>
      <c r="CG34" s="828"/>
      <c r="CH34" s="784"/>
      <c r="CI34" s="785"/>
      <c r="CJ34" s="785"/>
      <c r="CK34" s="785"/>
      <c r="CL34" s="786"/>
      <c r="CM34" s="784"/>
      <c r="CN34" s="785"/>
      <c r="CO34" s="785"/>
      <c r="CP34" s="785"/>
      <c r="CQ34" s="786"/>
      <c r="CR34" s="784"/>
      <c r="CS34" s="785"/>
      <c r="CT34" s="785"/>
      <c r="CU34" s="785"/>
      <c r="CV34" s="786"/>
      <c r="CW34" s="784"/>
      <c r="CX34" s="785"/>
      <c r="CY34" s="785"/>
      <c r="CZ34" s="785"/>
      <c r="DA34" s="786"/>
      <c r="DB34" s="784"/>
      <c r="DC34" s="785"/>
      <c r="DD34" s="785"/>
      <c r="DE34" s="785"/>
      <c r="DF34" s="786"/>
      <c r="DG34" s="784"/>
      <c r="DH34" s="785"/>
      <c r="DI34" s="785"/>
      <c r="DJ34" s="785"/>
      <c r="DK34" s="786"/>
      <c r="DL34" s="784"/>
      <c r="DM34" s="785"/>
      <c r="DN34" s="785"/>
      <c r="DO34" s="785"/>
      <c r="DP34" s="786"/>
      <c r="DQ34" s="784"/>
      <c r="DR34" s="785"/>
      <c r="DS34" s="785"/>
      <c r="DT34" s="785"/>
      <c r="DU34" s="786"/>
      <c r="DV34" s="812"/>
      <c r="DW34" s="813"/>
      <c r="DX34" s="813"/>
      <c r="DY34" s="813"/>
      <c r="DZ34" s="814"/>
      <c r="EA34" s="245"/>
    </row>
    <row r="35" spans="1:131" s="246" customFormat="1" ht="26.25" customHeight="1" x14ac:dyDescent="0.15">
      <c r="A35" s="265">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251"/>
      <c r="BK35" s="251"/>
      <c r="BL35" s="251"/>
      <c r="BM35" s="251"/>
      <c r="BN35" s="251"/>
      <c r="BO35" s="264"/>
      <c r="BP35" s="264"/>
      <c r="BQ35" s="261">
        <v>29</v>
      </c>
      <c r="BR35" s="262"/>
      <c r="BS35" s="826"/>
      <c r="BT35" s="827"/>
      <c r="BU35" s="827"/>
      <c r="BV35" s="827"/>
      <c r="BW35" s="827"/>
      <c r="BX35" s="827"/>
      <c r="BY35" s="827"/>
      <c r="BZ35" s="827"/>
      <c r="CA35" s="827"/>
      <c r="CB35" s="827"/>
      <c r="CC35" s="827"/>
      <c r="CD35" s="827"/>
      <c r="CE35" s="827"/>
      <c r="CF35" s="827"/>
      <c r="CG35" s="828"/>
      <c r="CH35" s="784"/>
      <c r="CI35" s="785"/>
      <c r="CJ35" s="785"/>
      <c r="CK35" s="785"/>
      <c r="CL35" s="786"/>
      <c r="CM35" s="784"/>
      <c r="CN35" s="785"/>
      <c r="CO35" s="785"/>
      <c r="CP35" s="785"/>
      <c r="CQ35" s="786"/>
      <c r="CR35" s="784"/>
      <c r="CS35" s="785"/>
      <c r="CT35" s="785"/>
      <c r="CU35" s="785"/>
      <c r="CV35" s="786"/>
      <c r="CW35" s="784"/>
      <c r="CX35" s="785"/>
      <c r="CY35" s="785"/>
      <c r="CZ35" s="785"/>
      <c r="DA35" s="786"/>
      <c r="DB35" s="784"/>
      <c r="DC35" s="785"/>
      <c r="DD35" s="785"/>
      <c r="DE35" s="785"/>
      <c r="DF35" s="786"/>
      <c r="DG35" s="784"/>
      <c r="DH35" s="785"/>
      <c r="DI35" s="785"/>
      <c r="DJ35" s="785"/>
      <c r="DK35" s="786"/>
      <c r="DL35" s="784"/>
      <c r="DM35" s="785"/>
      <c r="DN35" s="785"/>
      <c r="DO35" s="785"/>
      <c r="DP35" s="786"/>
      <c r="DQ35" s="784"/>
      <c r="DR35" s="785"/>
      <c r="DS35" s="785"/>
      <c r="DT35" s="785"/>
      <c r="DU35" s="786"/>
      <c r="DV35" s="812"/>
      <c r="DW35" s="813"/>
      <c r="DX35" s="813"/>
      <c r="DY35" s="813"/>
      <c r="DZ35" s="814"/>
      <c r="EA35" s="245"/>
    </row>
    <row r="36" spans="1:131" s="246" customFormat="1" ht="26.25" customHeight="1" x14ac:dyDescent="0.15">
      <c r="A36" s="265">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251"/>
      <c r="BK36" s="251"/>
      <c r="BL36" s="251"/>
      <c r="BM36" s="251"/>
      <c r="BN36" s="251"/>
      <c r="BO36" s="264"/>
      <c r="BP36" s="264"/>
      <c r="BQ36" s="261">
        <v>30</v>
      </c>
      <c r="BR36" s="262"/>
      <c r="BS36" s="826"/>
      <c r="BT36" s="827"/>
      <c r="BU36" s="827"/>
      <c r="BV36" s="827"/>
      <c r="BW36" s="827"/>
      <c r="BX36" s="827"/>
      <c r="BY36" s="827"/>
      <c r="BZ36" s="827"/>
      <c r="CA36" s="827"/>
      <c r="CB36" s="827"/>
      <c r="CC36" s="827"/>
      <c r="CD36" s="827"/>
      <c r="CE36" s="827"/>
      <c r="CF36" s="827"/>
      <c r="CG36" s="828"/>
      <c r="CH36" s="784"/>
      <c r="CI36" s="785"/>
      <c r="CJ36" s="785"/>
      <c r="CK36" s="785"/>
      <c r="CL36" s="786"/>
      <c r="CM36" s="784"/>
      <c r="CN36" s="785"/>
      <c r="CO36" s="785"/>
      <c r="CP36" s="785"/>
      <c r="CQ36" s="786"/>
      <c r="CR36" s="784"/>
      <c r="CS36" s="785"/>
      <c r="CT36" s="785"/>
      <c r="CU36" s="785"/>
      <c r="CV36" s="786"/>
      <c r="CW36" s="784"/>
      <c r="CX36" s="785"/>
      <c r="CY36" s="785"/>
      <c r="CZ36" s="785"/>
      <c r="DA36" s="786"/>
      <c r="DB36" s="784"/>
      <c r="DC36" s="785"/>
      <c r="DD36" s="785"/>
      <c r="DE36" s="785"/>
      <c r="DF36" s="786"/>
      <c r="DG36" s="784"/>
      <c r="DH36" s="785"/>
      <c r="DI36" s="785"/>
      <c r="DJ36" s="785"/>
      <c r="DK36" s="786"/>
      <c r="DL36" s="784"/>
      <c r="DM36" s="785"/>
      <c r="DN36" s="785"/>
      <c r="DO36" s="785"/>
      <c r="DP36" s="786"/>
      <c r="DQ36" s="784"/>
      <c r="DR36" s="785"/>
      <c r="DS36" s="785"/>
      <c r="DT36" s="785"/>
      <c r="DU36" s="786"/>
      <c r="DV36" s="812"/>
      <c r="DW36" s="813"/>
      <c r="DX36" s="813"/>
      <c r="DY36" s="813"/>
      <c r="DZ36" s="814"/>
      <c r="EA36" s="245"/>
    </row>
    <row r="37" spans="1:131" s="246" customFormat="1" ht="26.25" customHeight="1" x14ac:dyDescent="0.15">
      <c r="A37" s="265">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251"/>
      <c r="BK37" s="251"/>
      <c r="BL37" s="251"/>
      <c r="BM37" s="251"/>
      <c r="BN37" s="251"/>
      <c r="BO37" s="264"/>
      <c r="BP37" s="264"/>
      <c r="BQ37" s="261">
        <v>31</v>
      </c>
      <c r="BR37" s="262"/>
      <c r="BS37" s="826"/>
      <c r="BT37" s="827"/>
      <c r="BU37" s="827"/>
      <c r="BV37" s="827"/>
      <c r="BW37" s="827"/>
      <c r="BX37" s="827"/>
      <c r="BY37" s="827"/>
      <c r="BZ37" s="827"/>
      <c r="CA37" s="827"/>
      <c r="CB37" s="827"/>
      <c r="CC37" s="827"/>
      <c r="CD37" s="827"/>
      <c r="CE37" s="827"/>
      <c r="CF37" s="827"/>
      <c r="CG37" s="828"/>
      <c r="CH37" s="784"/>
      <c r="CI37" s="785"/>
      <c r="CJ37" s="785"/>
      <c r="CK37" s="785"/>
      <c r="CL37" s="786"/>
      <c r="CM37" s="784"/>
      <c r="CN37" s="785"/>
      <c r="CO37" s="785"/>
      <c r="CP37" s="785"/>
      <c r="CQ37" s="786"/>
      <c r="CR37" s="784"/>
      <c r="CS37" s="785"/>
      <c r="CT37" s="785"/>
      <c r="CU37" s="785"/>
      <c r="CV37" s="786"/>
      <c r="CW37" s="784"/>
      <c r="CX37" s="785"/>
      <c r="CY37" s="785"/>
      <c r="CZ37" s="785"/>
      <c r="DA37" s="786"/>
      <c r="DB37" s="784"/>
      <c r="DC37" s="785"/>
      <c r="DD37" s="785"/>
      <c r="DE37" s="785"/>
      <c r="DF37" s="786"/>
      <c r="DG37" s="784"/>
      <c r="DH37" s="785"/>
      <c r="DI37" s="785"/>
      <c r="DJ37" s="785"/>
      <c r="DK37" s="786"/>
      <c r="DL37" s="784"/>
      <c r="DM37" s="785"/>
      <c r="DN37" s="785"/>
      <c r="DO37" s="785"/>
      <c r="DP37" s="786"/>
      <c r="DQ37" s="784"/>
      <c r="DR37" s="785"/>
      <c r="DS37" s="785"/>
      <c r="DT37" s="785"/>
      <c r="DU37" s="786"/>
      <c r="DV37" s="812"/>
      <c r="DW37" s="813"/>
      <c r="DX37" s="813"/>
      <c r="DY37" s="813"/>
      <c r="DZ37" s="814"/>
      <c r="EA37" s="245"/>
    </row>
    <row r="38" spans="1:131" s="246" customFormat="1" ht="26.25" customHeight="1" x14ac:dyDescent="0.15">
      <c r="A38" s="265">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251"/>
      <c r="BK38" s="251"/>
      <c r="BL38" s="251"/>
      <c r="BM38" s="251"/>
      <c r="BN38" s="251"/>
      <c r="BO38" s="264"/>
      <c r="BP38" s="264"/>
      <c r="BQ38" s="261">
        <v>32</v>
      </c>
      <c r="BR38" s="262"/>
      <c r="BS38" s="826"/>
      <c r="BT38" s="827"/>
      <c r="BU38" s="827"/>
      <c r="BV38" s="827"/>
      <c r="BW38" s="827"/>
      <c r="BX38" s="827"/>
      <c r="BY38" s="827"/>
      <c r="BZ38" s="827"/>
      <c r="CA38" s="827"/>
      <c r="CB38" s="827"/>
      <c r="CC38" s="827"/>
      <c r="CD38" s="827"/>
      <c r="CE38" s="827"/>
      <c r="CF38" s="827"/>
      <c r="CG38" s="828"/>
      <c r="CH38" s="784"/>
      <c r="CI38" s="785"/>
      <c r="CJ38" s="785"/>
      <c r="CK38" s="785"/>
      <c r="CL38" s="786"/>
      <c r="CM38" s="784"/>
      <c r="CN38" s="785"/>
      <c r="CO38" s="785"/>
      <c r="CP38" s="785"/>
      <c r="CQ38" s="786"/>
      <c r="CR38" s="784"/>
      <c r="CS38" s="785"/>
      <c r="CT38" s="785"/>
      <c r="CU38" s="785"/>
      <c r="CV38" s="786"/>
      <c r="CW38" s="784"/>
      <c r="CX38" s="785"/>
      <c r="CY38" s="785"/>
      <c r="CZ38" s="785"/>
      <c r="DA38" s="786"/>
      <c r="DB38" s="784"/>
      <c r="DC38" s="785"/>
      <c r="DD38" s="785"/>
      <c r="DE38" s="785"/>
      <c r="DF38" s="786"/>
      <c r="DG38" s="784"/>
      <c r="DH38" s="785"/>
      <c r="DI38" s="785"/>
      <c r="DJ38" s="785"/>
      <c r="DK38" s="786"/>
      <c r="DL38" s="784"/>
      <c r="DM38" s="785"/>
      <c r="DN38" s="785"/>
      <c r="DO38" s="785"/>
      <c r="DP38" s="786"/>
      <c r="DQ38" s="784"/>
      <c r="DR38" s="785"/>
      <c r="DS38" s="785"/>
      <c r="DT38" s="785"/>
      <c r="DU38" s="786"/>
      <c r="DV38" s="812"/>
      <c r="DW38" s="813"/>
      <c r="DX38" s="813"/>
      <c r="DY38" s="813"/>
      <c r="DZ38" s="814"/>
      <c r="EA38" s="245"/>
    </row>
    <row r="39" spans="1:131" s="246" customFormat="1" ht="26.25" customHeight="1" x14ac:dyDescent="0.15">
      <c r="A39" s="265">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251"/>
      <c r="BK39" s="251"/>
      <c r="BL39" s="251"/>
      <c r="BM39" s="251"/>
      <c r="BN39" s="251"/>
      <c r="BO39" s="264"/>
      <c r="BP39" s="264"/>
      <c r="BQ39" s="261">
        <v>33</v>
      </c>
      <c r="BR39" s="262"/>
      <c r="BS39" s="826"/>
      <c r="BT39" s="827"/>
      <c r="BU39" s="827"/>
      <c r="BV39" s="827"/>
      <c r="BW39" s="827"/>
      <c r="BX39" s="827"/>
      <c r="BY39" s="827"/>
      <c r="BZ39" s="827"/>
      <c r="CA39" s="827"/>
      <c r="CB39" s="827"/>
      <c r="CC39" s="827"/>
      <c r="CD39" s="827"/>
      <c r="CE39" s="827"/>
      <c r="CF39" s="827"/>
      <c r="CG39" s="828"/>
      <c r="CH39" s="784"/>
      <c r="CI39" s="785"/>
      <c r="CJ39" s="785"/>
      <c r="CK39" s="785"/>
      <c r="CL39" s="786"/>
      <c r="CM39" s="784"/>
      <c r="CN39" s="785"/>
      <c r="CO39" s="785"/>
      <c r="CP39" s="785"/>
      <c r="CQ39" s="786"/>
      <c r="CR39" s="784"/>
      <c r="CS39" s="785"/>
      <c r="CT39" s="785"/>
      <c r="CU39" s="785"/>
      <c r="CV39" s="786"/>
      <c r="CW39" s="784"/>
      <c r="CX39" s="785"/>
      <c r="CY39" s="785"/>
      <c r="CZ39" s="785"/>
      <c r="DA39" s="786"/>
      <c r="DB39" s="784"/>
      <c r="DC39" s="785"/>
      <c r="DD39" s="785"/>
      <c r="DE39" s="785"/>
      <c r="DF39" s="786"/>
      <c r="DG39" s="784"/>
      <c r="DH39" s="785"/>
      <c r="DI39" s="785"/>
      <c r="DJ39" s="785"/>
      <c r="DK39" s="786"/>
      <c r="DL39" s="784"/>
      <c r="DM39" s="785"/>
      <c r="DN39" s="785"/>
      <c r="DO39" s="785"/>
      <c r="DP39" s="786"/>
      <c r="DQ39" s="784"/>
      <c r="DR39" s="785"/>
      <c r="DS39" s="785"/>
      <c r="DT39" s="785"/>
      <c r="DU39" s="786"/>
      <c r="DV39" s="812"/>
      <c r="DW39" s="813"/>
      <c r="DX39" s="813"/>
      <c r="DY39" s="813"/>
      <c r="DZ39" s="814"/>
      <c r="EA39" s="245"/>
    </row>
    <row r="40" spans="1:131" s="246" customFormat="1" ht="26.25" customHeight="1" x14ac:dyDescent="0.15">
      <c r="A40" s="260">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251"/>
      <c r="BK40" s="251"/>
      <c r="BL40" s="251"/>
      <c r="BM40" s="251"/>
      <c r="BN40" s="251"/>
      <c r="BO40" s="264"/>
      <c r="BP40" s="264"/>
      <c r="BQ40" s="261">
        <v>34</v>
      </c>
      <c r="BR40" s="262"/>
      <c r="BS40" s="826"/>
      <c r="BT40" s="827"/>
      <c r="BU40" s="827"/>
      <c r="BV40" s="827"/>
      <c r="BW40" s="827"/>
      <c r="BX40" s="827"/>
      <c r="BY40" s="827"/>
      <c r="BZ40" s="827"/>
      <c r="CA40" s="827"/>
      <c r="CB40" s="827"/>
      <c r="CC40" s="827"/>
      <c r="CD40" s="827"/>
      <c r="CE40" s="827"/>
      <c r="CF40" s="827"/>
      <c r="CG40" s="828"/>
      <c r="CH40" s="784"/>
      <c r="CI40" s="785"/>
      <c r="CJ40" s="785"/>
      <c r="CK40" s="785"/>
      <c r="CL40" s="786"/>
      <c r="CM40" s="784"/>
      <c r="CN40" s="785"/>
      <c r="CO40" s="785"/>
      <c r="CP40" s="785"/>
      <c r="CQ40" s="786"/>
      <c r="CR40" s="784"/>
      <c r="CS40" s="785"/>
      <c r="CT40" s="785"/>
      <c r="CU40" s="785"/>
      <c r="CV40" s="786"/>
      <c r="CW40" s="784"/>
      <c r="CX40" s="785"/>
      <c r="CY40" s="785"/>
      <c r="CZ40" s="785"/>
      <c r="DA40" s="786"/>
      <c r="DB40" s="784"/>
      <c r="DC40" s="785"/>
      <c r="DD40" s="785"/>
      <c r="DE40" s="785"/>
      <c r="DF40" s="786"/>
      <c r="DG40" s="784"/>
      <c r="DH40" s="785"/>
      <c r="DI40" s="785"/>
      <c r="DJ40" s="785"/>
      <c r="DK40" s="786"/>
      <c r="DL40" s="784"/>
      <c r="DM40" s="785"/>
      <c r="DN40" s="785"/>
      <c r="DO40" s="785"/>
      <c r="DP40" s="786"/>
      <c r="DQ40" s="784"/>
      <c r="DR40" s="785"/>
      <c r="DS40" s="785"/>
      <c r="DT40" s="785"/>
      <c r="DU40" s="786"/>
      <c r="DV40" s="812"/>
      <c r="DW40" s="813"/>
      <c r="DX40" s="813"/>
      <c r="DY40" s="813"/>
      <c r="DZ40" s="814"/>
      <c r="EA40" s="245"/>
    </row>
    <row r="41" spans="1:131" s="246" customFormat="1" ht="26.25" customHeight="1" x14ac:dyDescent="0.15">
      <c r="A41" s="260">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251"/>
      <c r="BK41" s="251"/>
      <c r="BL41" s="251"/>
      <c r="BM41" s="251"/>
      <c r="BN41" s="251"/>
      <c r="BO41" s="264"/>
      <c r="BP41" s="264"/>
      <c r="BQ41" s="261">
        <v>35</v>
      </c>
      <c r="BR41" s="262"/>
      <c r="BS41" s="826"/>
      <c r="BT41" s="827"/>
      <c r="BU41" s="827"/>
      <c r="BV41" s="827"/>
      <c r="BW41" s="827"/>
      <c r="BX41" s="827"/>
      <c r="BY41" s="827"/>
      <c r="BZ41" s="827"/>
      <c r="CA41" s="827"/>
      <c r="CB41" s="827"/>
      <c r="CC41" s="827"/>
      <c r="CD41" s="827"/>
      <c r="CE41" s="827"/>
      <c r="CF41" s="827"/>
      <c r="CG41" s="828"/>
      <c r="CH41" s="784"/>
      <c r="CI41" s="785"/>
      <c r="CJ41" s="785"/>
      <c r="CK41" s="785"/>
      <c r="CL41" s="786"/>
      <c r="CM41" s="784"/>
      <c r="CN41" s="785"/>
      <c r="CO41" s="785"/>
      <c r="CP41" s="785"/>
      <c r="CQ41" s="786"/>
      <c r="CR41" s="784"/>
      <c r="CS41" s="785"/>
      <c r="CT41" s="785"/>
      <c r="CU41" s="785"/>
      <c r="CV41" s="786"/>
      <c r="CW41" s="784"/>
      <c r="CX41" s="785"/>
      <c r="CY41" s="785"/>
      <c r="CZ41" s="785"/>
      <c r="DA41" s="786"/>
      <c r="DB41" s="784"/>
      <c r="DC41" s="785"/>
      <c r="DD41" s="785"/>
      <c r="DE41" s="785"/>
      <c r="DF41" s="786"/>
      <c r="DG41" s="784"/>
      <c r="DH41" s="785"/>
      <c r="DI41" s="785"/>
      <c r="DJ41" s="785"/>
      <c r="DK41" s="786"/>
      <c r="DL41" s="784"/>
      <c r="DM41" s="785"/>
      <c r="DN41" s="785"/>
      <c r="DO41" s="785"/>
      <c r="DP41" s="786"/>
      <c r="DQ41" s="784"/>
      <c r="DR41" s="785"/>
      <c r="DS41" s="785"/>
      <c r="DT41" s="785"/>
      <c r="DU41" s="786"/>
      <c r="DV41" s="812"/>
      <c r="DW41" s="813"/>
      <c r="DX41" s="813"/>
      <c r="DY41" s="813"/>
      <c r="DZ41" s="814"/>
      <c r="EA41" s="245"/>
    </row>
    <row r="42" spans="1:131" s="246" customFormat="1" ht="26.25" customHeight="1" x14ac:dyDescent="0.15">
      <c r="A42" s="260">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1"/>
      <c r="BK42" s="251"/>
      <c r="BL42" s="251"/>
      <c r="BM42" s="251"/>
      <c r="BN42" s="251"/>
      <c r="BO42" s="264"/>
      <c r="BP42" s="264"/>
      <c r="BQ42" s="261">
        <v>36</v>
      </c>
      <c r="BR42" s="262"/>
      <c r="BS42" s="826"/>
      <c r="BT42" s="827"/>
      <c r="BU42" s="827"/>
      <c r="BV42" s="827"/>
      <c r="BW42" s="827"/>
      <c r="BX42" s="827"/>
      <c r="BY42" s="827"/>
      <c r="BZ42" s="827"/>
      <c r="CA42" s="827"/>
      <c r="CB42" s="827"/>
      <c r="CC42" s="827"/>
      <c r="CD42" s="827"/>
      <c r="CE42" s="827"/>
      <c r="CF42" s="827"/>
      <c r="CG42" s="828"/>
      <c r="CH42" s="784"/>
      <c r="CI42" s="785"/>
      <c r="CJ42" s="785"/>
      <c r="CK42" s="785"/>
      <c r="CL42" s="786"/>
      <c r="CM42" s="784"/>
      <c r="CN42" s="785"/>
      <c r="CO42" s="785"/>
      <c r="CP42" s="785"/>
      <c r="CQ42" s="786"/>
      <c r="CR42" s="784"/>
      <c r="CS42" s="785"/>
      <c r="CT42" s="785"/>
      <c r="CU42" s="785"/>
      <c r="CV42" s="786"/>
      <c r="CW42" s="784"/>
      <c r="CX42" s="785"/>
      <c r="CY42" s="785"/>
      <c r="CZ42" s="785"/>
      <c r="DA42" s="786"/>
      <c r="DB42" s="784"/>
      <c r="DC42" s="785"/>
      <c r="DD42" s="785"/>
      <c r="DE42" s="785"/>
      <c r="DF42" s="786"/>
      <c r="DG42" s="784"/>
      <c r="DH42" s="785"/>
      <c r="DI42" s="785"/>
      <c r="DJ42" s="785"/>
      <c r="DK42" s="786"/>
      <c r="DL42" s="784"/>
      <c r="DM42" s="785"/>
      <c r="DN42" s="785"/>
      <c r="DO42" s="785"/>
      <c r="DP42" s="786"/>
      <c r="DQ42" s="784"/>
      <c r="DR42" s="785"/>
      <c r="DS42" s="785"/>
      <c r="DT42" s="785"/>
      <c r="DU42" s="786"/>
      <c r="DV42" s="812"/>
      <c r="DW42" s="813"/>
      <c r="DX42" s="813"/>
      <c r="DY42" s="813"/>
      <c r="DZ42" s="814"/>
      <c r="EA42" s="245"/>
    </row>
    <row r="43" spans="1:131" s="246" customFormat="1" ht="26.25" customHeight="1" x14ac:dyDescent="0.15">
      <c r="A43" s="260">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1"/>
      <c r="BK43" s="251"/>
      <c r="BL43" s="251"/>
      <c r="BM43" s="251"/>
      <c r="BN43" s="251"/>
      <c r="BO43" s="264"/>
      <c r="BP43" s="264"/>
      <c r="BQ43" s="261">
        <v>37</v>
      </c>
      <c r="BR43" s="262"/>
      <c r="BS43" s="826"/>
      <c r="BT43" s="827"/>
      <c r="BU43" s="827"/>
      <c r="BV43" s="827"/>
      <c r="BW43" s="827"/>
      <c r="BX43" s="827"/>
      <c r="BY43" s="827"/>
      <c r="BZ43" s="827"/>
      <c r="CA43" s="827"/>
      <c r="CB43" s="827"/>
      <c r="CC43" s="827"/>
      <c r="CD43" s="827"/>
      <c r="CE43" s="827"/>
      <c r="CF43" s="827"/>
      <c r="CG43" s="828"/>
      <c r="CH43" s="784"/>
      <c r="CI43" s="785"/>
      <c r="CJ43" s="785"/>
      <c r="CK43" s="785"/>
      <c r="CL43" s="786"/>
      <c r="CM43" s="784"/>
      <c r="CN43" s="785"/>
      <c r="CO43" s="785"/>
      <c r="CP43" s="785"/>
      <c r="CQ43" s="786"/>
      <c r="CR43" s="784"/>
      <c r="CS43" s="785"/>
      <c r="CT43" s="785"/>
      <c r="CU43" s="785"/>
      <c r="CV43" s="786"/>
      <c r="CW43" s="784"/>
      <c r="CX43" s="785"/>
      <c r="CY43" s="785"/>
      <c r="CZ43" s="785"/>
      <c r="DA43" s="786"/>
      <c r="DB43" s="784"/>
      <c r="DC43" s="785"/>
      <c r="DD43" s="785"/>
      <c r="DE43" s="785"/>
      <c r="DF43" s="786"/>
      <c r="DG43" s="784"/>
      <c r="DH43" s="785"/>
      <c r="DI43" s="785"/>
      <c r="DJ43" s="785"/>
      <c r="DK43" s="786"/>
      <c r="DL43" s="784"/>
      <c r="DM43" s="785"/>
      <c r="DN43" s="785"/>
      <c r="DO43" s="785"/>
      <c r="DP43" s="786"/>
      <c r="DQ43" s="784"/>
      <c r="DR43" s="785"/>
      <c r="DS43" s="785"/>
      <c r="DT43" s="785"/>
      <c r="DU43" s="786"/>
      <c r="DV43" s="812"/>
      <c r="DW43" s="813"/>
      <c r="DX43" s="813"/>
      <c r="DY43" s="813"/>
      <c r="DZ43" s="814"/>
      <c r="EA43" s="245"/>
    </row>
    <row r="44" spans="1:131" s="246" customFormat="1" ht="26.25" customHeight="1" x14ac:dyDescent="0.15">
      <c r="A44" s="260">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1"/>
      <c r="BK44" s="251"/>
      <c r="BL44" s="251"/>
      <c r="BM44" s="251"/>
      <c r="BN44" s="251"/>
      <c r="BO44" s="264"/>
      <c r="BP44" s="264"/>
      <c r="BQ44" s="261">
        <v>38</v>
      </c>
      <c r="BR44" s="262"/>
      <c r="BS44" s="826"/>
      <c r="BT44" s="827"/>
      <c r="BU44" s="827"/>
      <c r="BV44" s="827"/>
      <c r="BW44" s="827"/>
      <c r="BX44" s="827"/>
      <c r="BY44" s="827"/>
      <c r="BZ44" s="827"/>
      <c r="CA44" s="827"/>
      <c r="CB44" s="827"/>
      <c r="CC44" s="827"/>
      <c r="CD44" s="827"/>
      <c r="CE44" s="827"/>
      <c r="CF44" s="827"/>
      <c r="CG44" s="828"/>
      <c r="CH44" s="784"/>
      <c r="CI44" s="785"/>
      <c r="CJ44" s="785"/>
      <c r="CK44" s="785"/>
      <c r="CL44" s="786"/>
      <c r="CM44" s="784"/>
      <c r="CN44" s="785"/>
      <c r="CO44" s="785"/>
      <c r="CP44" s="785"/>
      <c r="CQ44" s="786"/>
      <c r="CR44" s="784"/>
      <c r="CS44" s="785"/>
      <c r="CT44" s="785"/>
      <c r="CU44" s="785"/>
      <c r="CV44" s="786"/>
      <c r="CW44" s="784"/>
      <c r="CX44" s="785"/>
      <c r="CY44" s="785"/>
      <c r="CZ44" s="785"/>
      <c r="DA44" s="786"/>
      <c r="DB44" s="784"/>
      <c r="DC44" s="785"/>
      <c r="DD44" s="785"/>
      <c r="DE44" s="785"/>
      <c r="DF44" s="786"/>
      <c r="DG44" s="784"/>
      <c r="DH44" s="785"/>
      <c r="DI44" s="785"/>
      <c r="DJ44" s="785"/>
      <c r="DK44" s="786"/>
      <c r="DL44" s="784"/>
      <c r="DM44" s="785"/>
      <c r="DN44" s="785"/>
      <c r="DO44" s="785"/>
      <c r="DP44" s="786"/>
      <c r="DQ44" s="784"/>
      <c r="DR44" s="785"/>
      <c r="DS44" s="785"/>
      <c r="DT44" s="785"/>
      <c r="DU44" s="786"/>
      <c r="DV44" s="812"/>
      <c r="DW44" s="813"/>
      <c r="DX44" s="813"/>
      <c r="DY44" s="813"/>
      <c r="DZ44" s="814"/>
      <c r="EA44" s="245"/>
    </row>
    <row r="45" spans="1:131" s="246" customFormat="1" ht="26.25" customHeight="1" x14ac:dyDescent="0.15">
      <c r="A45" s="260">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1"/>
      <c r="BK45" s="251"/>
      <c r="BL45" s="251"/>
      <c r="BM45" s="251"/>
      <c r="BN45" s="251"/>
      <c r="BO45" s="264"/>
      <c r="BP45" s="264"/>
      <c r="BQ45" s="261">
        <v>39</v>
      </c>
      <c r="BR45" s="262"/>
      <c r="BS45" s="826"/>
      <c r="BT45" s="827"/>
      <c r="BU45" s="827"/>
      <c r="BV45" s="827"/>
      <c r="BW45" s="827"/>
      <c r="BX45" s="827"/>
      <c r="BY45" s="827"/>
      <c r="BZ45" s="827"/>
      <c r="CA45" s="827"/>
      <c r="CB45" s="827"/>
      <c r="CC45" s="827"/>
      <c r="CD45" s="827"/>
      <c r="CE45" s="827"/>
      <c r="CF45" s="827"/>
      <c r="CG45" s="828"/>
      <c r="CH45" s="784"/>
      <c r="CI45" s="785"/>
      <c r="CJ45" s="785"/>
      <c r="CK45" s="785"/>
      <c r="CL45" s="786"/>
      <c r="CM45" s="784"/>
      <c r="CN45" s="785"/>
      <c r="CO45" s="785"/>
      <c r="CP45" s="785"/>
      <c r="CQ45" s="786"/>
      <c r="CR45" s="784"/>
      <c r="CS45" s="785"/>
      <c r="CT45" s="785"/>
      <c r="CU45" s="785"/>
      <c r="CV45" s="786"/>
      <c r="CW45" s="784"/>
      <c r="CX45" s="785"/>
      <c r="CY45" s="785"/>
      <c r="CZ45" s="785"/>
      <c r="DA45" s="786"/>
      <c r="DB45" s="784"/>
      <c r="DC45" s="785"/>
      <c r="DD45" s="785"/>
      <c r="DE45" s="785"/>
      <c r="DF45" s="786"/>
      <c r="DG45" s="784"/>
      <c r="DH45" s="785"/>
      <c r="DI45" s="785"/>
      <c r="DJ45" s="785"/>
      <c r="DK45" s="786"/>
      <c r="DL45" s="784"/>
      <c r="DM45" s="785"/>
      <c r="DN45" s="785"/>
      <c r="DO45" s="785"/>
      <c r="DP45" s="786"/>
      <c r="DQ45" s="784"/>
      <c r="DR45" s="785"/>
      <c r="DS45" s="785"/>
      <c r="DT45" s="785"/>
      <c r="DU45" s="786"/>
      <c r="DV45" s="812"/>
      <c r="DW45" s="813"/>
      <c r="DX45" s="813"/>
      <c r="DY45" s="813"/>
      <c r="DZ45" s="814"/>
      <c r="EA45" s="245"/>
    </row>
    <row r="46" spans="1:131" s="246" customFormat="1" ht="26.25" customHeight="1" x14ac:dyDescent="0.15">
      <c r="A46" s="260">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1"/>
      <c r="BK46" s="251"/>
      <c r="BL46" s="251"/>
      <c r="BM46" s="251"/>
      <c r="BN46" s="251"/>
      <c r="BO46" s="264"/>
      <c r="BP46" s="264"/>
      <c r="BQ46" s="261">
        <v>40</v>
      </c>
      <c r="BR46" s="262"/>
      <c r="BS46" s="826"/>
      <c r="BT46" s="827"/>
      <c r="BU46" s="827"/>
      <c r="BV46" s="827"/>
      <c r="BW46" s="827"/>
      <c r="BX46" s="827"/>
      <c r="BY46" s="827"/>
      <c r="BZ46" s="827"/>
      <c r="CA46" s="827"/>
      <c r="CB46" s="827"/>
      <c r="CC46" s="827"/>
      <c r="CD46" s="827"/>
      <c r="CE46" s="827"/>
      <c r="CF46" s="827"/>
      <c r="CG46" s="828"/>
      <c r="CH46" s="784"/>
      <c r="CI46" s="785"/>
      <c r="CJ46" s="785"/>
      <c r="CK46" s="785"/>
      <c r="CL46" s="786"/>
      <c r="CM46" s="784"/>
      <c r="CN46" s="785"/>
      <c r="CO46" s="785"/>
      <c r="CP46" s="785"/>
      <c r="CQ46" s="786"/>
      <c r="CR46" s="784"/>
      <c r="CS46" s="785"/>
      <c r="CT46" s="785"/>
      <c r="CU46" s="785"/>
      <c r="CV46" s="786"/>
      <c r="CW46" s="784"/>
      <c r="CX46" s="785"/>
      <c r="CY46" s="785"/>
      <c r="CZ46" s="785"/>
      <c r="DA46" s="786"/>
      <c r="DB46" s="784"/>
      <c r="DC46" s="785"/>
      <c r="DD46" s="785"/>
      <c r="DE46" s="785"/>
      <c r="DF46" s="786"/>
      <c r="DG46" s="784"/>
      <c r="DH46" s="785"/>
      <c r="DI46" s="785"/>
      <c r="DJ46" s="785"/>
      <c r="DK46" s="786"/>
      <c r="DL46" s="784"/>
      <c r="DM46" s="785"/>
      <c r="DN46" s="785"/>
      <c r="DO46" s="785"/>
      <c r="DP46" s="786"/>
      <c r="DQ46" s="784"/>
      <c r="DR46" s="785"/>
      <c r="DS46" s="785"/>
      <c r="DT46" s="785"/>
      <c r="DU46" s="786"/>
      <c r="DV46" s="812"/>
      <c r="DW46" s="813"/>
      <c r="DX46" s="813"/>
      <c r="DY46" s="813"/>
      <c r="DZ46" s="814"/>
      <c r="EA46" s="245"/>
    </row>
    <row r="47" spans="1:131" s="246" customFormat="1" ht="26.25" customHeight="1" x14ac:dyDescent="0.15">
      <c r="A47" s="260">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1"/>
      <c r="BK47" s="251"/>
      <c r="BL47" s="251"/>
      <c r="BM47" s="251"/>
      <c r="BN47" s="251"/>
      <c r="BO47" s="264"/>
      <c r="BP47" s="264"/>
      <c r="BQ47" s="261">
        <v>41</v>
      </c>
      <c r="BR47" s="262"/>
      <c r="BS47" s="826"/>
      <c r="BT47" s="827"/>
      <c r="BU47" s="827"/>
      <c r="BV47" s="827"/>
      <c r="BW47" s="827"/>
      <c r="BX47" s="827"/>
      <c r="BY47" s="827"/>
      <c r="BZ47" s="827"/>
      <c r="CA47" s="827"/>
      <c r="CB47" s="827"/>
      <c r="CC47" s="827"/>
      <c r="CD47" s="827"/>
      <c r="CE47" s="827"/>
      <c r="CF47" s="827"/>
      <c r="CG47" s="828"/>
      <c r="CH47" s="784"/>
      <c r="CI47" s="785"/>
      <c r="CJ47" s="785"/>
      <c r="CK47" s="785"/>
      <c r="CL47" s="786"/>
      <c r="CM47" s="784"/>
      <c r="CN47" s="785"/>
      <c r="CO47" s="785"/>
      <c r="CP47" s="785"/>
      <c r="CQ47" s="786"/>
      <c r="CR47" s="784"/>
      <c r="CS47" s="785"/>
      <c r="CT47" s="785"/>
      <c r="CU47" s="785"/>
      <c r="CV47" s="786"/>
      <c r="CW47" s="784"/>
      <c r="CX47" s="785"/>
      <c r="CY47" s="785"/>
      <c r="CZ47" s="785"/>
      <c r="DA47" s="786"/>
      <c r="DB47" s="784"/>
      <c r="DC47" s="785"/>
      <c r="DD47" s="785"/>
      <c r="DE47" s="785"/>
      <c r="DF47" s="786"/>
      <c r="DG47" s="784"/>
      <c r="DH47" s="785"/>
      <c r="DI47" s="785"/>
      <c r="DJ47" s="785"/>
      <c r="DK47" s="786"/>
      <c r="DL47" s="784"/>
      <c r="DM47" s="785"/>
      <c r="DN47" s="785"/>
      <c r="DO47" s="785"/>
      <c r="DP47" s="786"/>
      <c r="DQ47" s="784"/>
      <c r="DR47" s="785"/>
      <c r="DS47" s="785"/>
      <c r="DT47" s="785"/>
      <c r="DU47" s="786"/>
      <c r="DV47" s="812"/>
      <c r="DW47" s="813"/>
      <c r="DX47" s="813"/>
      <c r="DY47" s="813"/>
      <c r="DZ47" s="814"/>
      <c r="EA47" s="245"/>
    </row>
    <row r="48" spans="1:131" s="246" customFormat="1" ht="26.25" customHeight="1" x14ac:dyDescent="0.15">
      <c r="A48" s="260">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1"/>
      <c r="BK48" s="251"/>
      <c r="BL48" s="251"/>
      <c r="BM48" s="251"/>
      <c r="BN48" s="251"/>
      <c r="BO48" s="264"/>
      <c r="BP48" s="264"/>
      <c r="BQ48" s="261">
        <v>42</v>
      </c>
      <c r="BR48" s="262"/>
      <c r="BS48" s="826"/>
      <c r="BT48" s="827"/>
      <c r="BU48" s="827"/>
      <c r="BV48" s="827"/>
      <c r="BW48" s="827"/>
      <c r="BX48" s="827"/>
      <c r="BY48" s="827"/>
      <c r="BZ48" s="827"/>
      <c r="CA48" s="827"/>
      <c r="CB48" s="827"/>
      <c r="CC48" s="827"/>
      <c r="CD48" s="827"/>
      <c r="CE48" s="827"/>
      <c r="CF48" s="827"/>
      <c r="CG48" s="828"/>
      <c r="CH48" s="784"/>
      <c r="CI48" s="785"/>
      <c r="CJ48" s="785"/>
      <c r="CK48" s="785"/>
      <c r="CL48" s="786"/>
      <c r="CM48" s="784"/>
      <c r="CN48" s="785"/>
      <c r="CO48" s="785"/>
      <c r="CP48" s="785"/>
      <c r="CQ48" s="786"/>
      <c r="CR48" s="784"/>
      <c r="CS48" s="785"/>
      <c r="CT48" s="785"/>
      <c r="CU48" s="785"/>
      <c r="CV48" s="786"/>
      <c r="CW48" s="784"/>
      <c r="CX48" s="785"/>
      <c r="CY48" s="785"/>
      <c r="CZ48" s="785"/>
      <c r="DA48" s="786"/>
      <c r="DB48" s="784"/>
      <c r="DC48" s="785"/>
      <c r="DD48" s="785"/>
      <c r="DE48" s="785"/>
      <c r="DF48" s="786"/>
      <c r="DG48" s="784"/>
      <c r="DH48" s="785"/>
      <c r="DI48" s="785"/>
      <c r="DJ48" s="785"/>
      <c r="DK48" s="786"/>
      <c r="DL48" s="784"/>
      <c r="DM48" s="785"/>
      <c r="DN48" s="785"/>
      <c r="DO48" s="785"/>
      <c r="DP48" s="786"/>
      <c r="DQ48" s="784"/>
      <c r="DR48" s="785"/>
      <c r="DS48" s="785"/>
      <c r="DT48" s="785"/>
      <c r="DU48" s="786"/>
      <c r="DV48" s="812"/>
      <c r="DW48" s="813"/>
      <c r="DX48" s="813"/>
      <c r="DY48" s="813"/>
      <c r="DZ48" s="814"/>
      <c r="EA48" s="245"/>
    </row>
    <row r="49" spans="1:131" s="246" customFormat="1" ht="26.25" customHeight="1" x14ac:dyDescent="0.15">
      <c r="A49" s="260">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1"/>
      <c r="BK49" s="251"/>
      <c r="BL49" s="251"/>
      <c r="BM49" s="251"/>
      <c r="BN49" s="251"/>
      <c r="BO49" s="264"/>
      <c r="BP49" s="264"/>
      <c r="BQ49" s="261">
        <v>43</v>
      </c>
      <c r="BR49" s="262"/>
      <c r="BS49" s="826"/>
      <c r="BT49" s="827"/>
      <c r="BU49" s="827"/>
      <c r="BV49" s="827"/>
      <c r="BW49" s="827"/>
      <c r="BX49" s="827"/>
      <c r="BY49" s="827"/>
      <c r="BZ49" s="827"/>
      <c r="CA49" s="827"/>
      <c r="CB49" s="827"/>
      <c r="CC49" s="827"/>
      <c r="CD49" s="827"/>
      <c r="CE49" s="827"/>
      <c r="CF49" s="827"/>
      <c r="CG49" s="828"/>
      <c r="CH49" s="784"/>
      <c r="CI49" s="785"/>
      <c r="CJ49" s="785"/>
      <c r="CK49" s="785"/>
      <c r="CL49" s="786"/>
      <c r="CM49" s="784"/>
      <c r="CN49" s="785"/>
      <c r="CO49" s="785"/>
      <c r="CP49" s="785"/>
      <c r="CQ49" s="786"/>
      <c r="CR49" s="784"/>
      <c r="CS49" s="785"/>
      <c r="CT49" s="785"/>
      <c r="CU49" s="785"/>
      <c r="CV49" s="786"/>
      <c r="CW49" s="784"/>
      <c r="CX49" s="785"/>
      <c r="CY49" s="785"/>
      <c r="CZ49" s="785"/>
      <c r="DA49" s="786"/>
      <c r="DB49" s="784"/>
      <c r="DC49" s="785"/>
      <c r="DD49" s="785"/>
      <c r="DE49" s="785"/>
      <c r="DF49" s="786"/>
      <c r="DG49" s="784"/>
      <c r="DH49" s="785"/>
      <c r="DI49" s="785"/>
      <c r="DJ49" s="785"/>
      <c r="DK49" s="786"/>
      <c r="DL49" s="784"/>
      <c r="DM49" s="785"/>
      <c r="DN49" s="785"/>
      <c r="DO49" s="785"/>
      <c r="DP49" s="786"/>
      <c r="DQ49" s="784"/>
      <c r="DR49" s="785"/>
      <c r="DS49" s="785"/>
      <c r="DT49" s="785"/>
      <c r="DU49" s="786"/>
      <c r="DV49" s="812"/>
      <c r="DW49" s="813"/>
      <c r="DX49" s="813"/>
      <c r="DY49" s="813"/>
      <c r="DZ49" s="814"/>
      <c r="EA49" s="245"/>
    </row>
    <row r="50" spans="1:131" s="246" customFormat="1" ht="26.25" customHeight="1" x14ac:dyDescent="0.15">
      <c r="A50" s="260">
        <v>23</v>
      </c>
      <c r="B50" s="815"/>
      <c r="C50" s="816"/>
      <c r="D50" s="816"/>
      <c r="E50" s="816"/>
      <c r="F50" s="816"/>
      <c r="G50" s="816"/>
      <c r="H50" s="816"/>
      <c r="I50" s="816"/>
      <c r="J50" s="816"/>
      <c r="K50" s="816"/>
      <c r="L50" s="816"/>
      <c r="M50" s="816"/>
      <c r="N50" s="816"/>
      <c r="O50" s="816"/>
      <c r="P50" s="817"/>
      <c r="Q50" s="877"/>
      <c r="R50" s="878"/>
      <c r="S50" s="878"/>
      <c r="T50" s="878"/>
      <c r="U50" s="878"/>
      <c r="V50" s="878"/>
      <c r="W50" s="878"/>
      <c r="X50" s="878"/>
      <c r="Y50" s="878"/>
      <c r="Z50" s="878"/>
      <c r="AA50" s="878"/>
      <c r="AB50" s="878"/>
      <c r="AC50" s="878"/>
      <c r="AD50" s="878"/>
      <c r="AE50" s="879"/>
      <c r="AF50" s="821"/>
      <c r="AG50" s="822"/>
      <c r="AH50" s="822"/>
      <c r="AI50" s="822"/>
      <c r="AJ50" s="823"/>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251"/>
      <c r="BK50" s="251"/>
      <c r="BL50" s="251"/>
      <c r="BM50" s="251"/>
      <c r="BN50" s="251"/>
      <c r="BO50" s="264"/>
      <c r="BP50" s="264"/>
      <c r="BQ50" s="261">
        <v>44</v>
      </c>
      <c r="BR50" s="262"/>
      <c r="BS50" s="826"/>
      <c r="BT50" s="827"/>
      <c r="BU50" s="827"/>
      <c r="BV50" s="827"/>
      <c r="BW50" s="827"/>
      <c r="BX50" s="827"/>
      <c r="BY50" s="827"/>
      <c r="BZ50" s="827"/>
      <c r="CA50" s="827"/>
      <c r="CB50" s="827"/>
      <c r="CC50" s="827"/>
      <c r="CD50" s="827"/>
      <c r="CE50" s="827"/>
      <c r="CF50" s="827"/>
      <c r="CG50" s="828"/>
      <c r="CH50" s="784"/>
      <c r="CI50" s="785"/>
      <c r="CJ50" s="785"/>
      <c r="CK50" s="785"/>
      <c r="CL50" s="786"/>
      <c r="CM50" s="784"/>
      <c r="CN50" s="785"/>
      <c r="CO50" s="785"/>
      <c r="CP50" s="785"/>
      <c r="CQ50" s="786"/>
      <c r="CR50" s="784"/>
      <c r="CS50" s="785"/>
      <c r="CT50" s="785"/>
      <c r="CU50" s="785"/>
      <c r="CV50" s="786"/>
      <c r="CW50" s="784"/>
      <c r="CX50" s="785"/>
      <c r="CY50" s="785"/>
      <c r="CZ50" s="785"/>
      <c r="DA50" s="786"/>
      <c r="DB50" s="784"/>
      <c r="DC50" s="785"/>
      <c r="DD50" s="785"/>
      <c r="DE50" s="785"/>
      <c r="DF50" s="786"/>
      <c r="DG50" s="784"/>
      <c r="DH50" s="785"/>
      <c r="DI50" s="785"/>
      <c r="DJ50" s="785"/>
      <c r="DK50" s="786"/>
      <c r="DL50" s="784"/>
      <c r="DM50" s="785"/>
      <c r="DN50" s="785"/>
      <c r="DO50" s="785"/>
      <c r="DP50" s="786"/>
      <c r="DQ50" s="784"/>
      <c r="DR50" s="785"/>
      <c r="DS50" s="785"/>
      <c r="DT50" s="785"/>
      <c r="DU50" s="786"/>
      <c r="DV50" s="812"/>
      <c r="DW50" s="813"/>
      <c r="DX50" s="813"/>
      <c r="DY50" s="813"/>
      <c r="DZ50" s="814"/>
      <c r="EA50" s="245"/>
    </row>
    <row r="51" spans="1:131" s="246" customFormat="1" ht="26.25" customHeight="1" x14ac:dyDescent="0.15">
      <c r="A51" s="260">
        <v>24</v>
      </c>
      <c r="B51" s="815"/>
      <c r="C51" s="816"/>
      <c r="D51" s="816"/>
      <c r="E51" s="816"/>
      <c r="F51" s="816"/>
      <c r="G51" s="816"/>
      <c r="H51" s="816"/>
      <c r="I51" s="816"/>
      <c r="J51" s="816"/>
      <c r="K51" s="816"/>
      <c r="L51" s="816"/>
      <c r="M51" s="816"/>
      <c r="N51" s="816"/>
      <c r="O51" s="816"/>
      <c r="P51" s="817"/>
      <c r="Q51" s="877"/>
      <c r="R51" s="878"/>
      <c r="S51" s="878"/>
      <c r="T51" s="878"/>
      <c r="U51" s="878"/>
      <c r="V51" s="878"/>
      <c r="W51" s="878"/>
      <c r="X51" s="878"/>
      <c r="Y51" s="878"/>
      <c r="Z51" s="878"/>
      <c r="AA51" s="878"/>
      <c r="AB51" s="878"/>
      <c r="AC51" s="878"/>
      <c r="AD51" s="878"/>
      <c r="AE51" s="879"/>
      <c r="AF51" s="821"/>
      <c r="AG51" s="822"/>
      <c r="AH51" s="822"/>
      <c r="AI51" s="822"/>
      <c r="AJ51" s="823"/>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251"/>
      <c r="BK51" s="251"/>
      <c r="BL51" s="251"/>
      <c r="BM51" s="251"/>
      <c r="BN51" s="251"/>
      <c r="BO51" s="264"/>
      <c r="BP51" s="264"/>
      <c r="BQ51" s="261">
        <v>45</v>
      </c>
      <c r="BR51" s="262"/>
      <c r="BS51" s="826"/>
      <c r="BT51" s="827"/>
      <c r="BU51" s="827"/>
      <c r="BV51" s="827"/>
      <c r="BW51" s="827"/>
      <c r="BX51" s="827"/>
      <c r="BY51" s="827"/>
      <c r="BZ51" s="827"/>
      <c r="CA51" s="827"/>
      <c r="CB51" s="827"/>
      <c r="CC51" s="827"/>
      <c r="CD51" s="827"/>
      <c r="CE51" s="827"/>
      <c r="CF51" s="827"/>
      <c r="CG51" s="828"/>
      <c r="CH51" s="784"/>
      <c r="CI51" s="785"/>
      <c r="CJ51" s="785"/>
      <c r="CK51" s="785"/>
      <c r="CL51" s="786"/>
      <c r="CM51" s="784"/>
      <c r="CN51" s="785"/>
      <c r="CO51" s="785"/>
      <c r="CP51" s="785"/>
      <c r="CQ51" s="786"/>
      <c r="CR51" s="784"/>
      <c r="CS51" s="785"/>
      <c r="CT51" s="785"/>
      <c r="CU51" s="785"/>
      <c r="CV51" s="786"/>
      <c r="CW51" s="784"/>
      <c r="CX51" s="785"/>
      <c r="CY51" s="785"/>
      <c r="CZ51" s="785"/>
      <c r="DA51" s="786"/>
      <c r="DB51" s="784"/>
      <c r="DC51" s="785"/>
      <c r="DD51" s="785"/>
      <c r="DE51" s="785"/>
      <c r="DF51" s="786"/>
      <c r="DG51" s="784"/>
      <c r="DH51" s="785"/>
      <c r="DI51" s="785"/>
      <c r="DJ51" s="785"/>
      <c r="DK51" s="786"/>
      <c r="DL51" s="784"/>
      <c r="DM51" s="785"/>
      <c r="DN51" s="785"/>
      <c r="DO51" s="785"/>
      <c r="DP51" s="786"/>
      <c r="DQ51" s="784"/>
      <c r="DR51" s="785"/>
      <c r="DS51" s="785"/>
      <c r="DT51" s="785"/>
      <c r="DU51" s="786"/>
      <c r="DV51" s="812"/>
      <c r="DW51" s="813"/>
      <c r="DX51" s="813"/>
      <c r="DY51" s="813"/>
      <c r="DZ51" s="814"/>
      <c r="EA51" s="245"/>
    </row>
    <row r="52" spans="1:131" s="246" customFormat="1" ht="26.25" customHeight="1" x14ac:dyDescent="0.15">
      <c r="A52" s="260">
        <v>25</v>
      </c>
      <c r="B52" s="815"/>
      <c r="C52" s="816"/>
      <c r="D52" s="816"/>
      <c r="E52" s="816"/>
      <c r="F52" s="816"/>
      <c r="G52" s="816"/>
      <c r="H52" s="816"/>
      <c r="I52" s="816"/>
      <c r="J52" s="816"/>
      <c r="K52" s="816"/>
      <c r="L52" s="816"/>
      <c r="M52" s="816"/>
      <c r="N52" s="816"/>
      <c r="O52" s="816"/>
      <c r="P52" s="817"/>
      <c r="Q52" s="877"/>
      <c r="R52" s="878"/>
      <c r="S52" s="878"/>
      <c r="T52" s="878"/>
      <c r="U52" s="878"/>
      <c r="V52" s="878"/>
      <c r="W52" s="878"/>
      <c r="X52" s="878"/>
      <c r="Y52" s="878"/>
      <c r="Z52" s="878"/>
      <c r="AA52" s="878"/>
      <c r="AB52" s="878"/>
      <c r="AC52" s="878"/>
      <c r="AD52" s="878"/>
      <c r="AE52" s="879"/>
      <c r="AF52" s="821"/>
      <c r="AG52" s="822"/>
      <c r="AH52" s="822"/>
      <c r="AI52" s="822"/>
      <c r="AJ52" s="823"/>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251"/>
      <c r="BK52" s="251"/>
      <c r="BL52" s="251"/>
      <c r="BM52" s="251"/>
      <c r="BN52" s="251"/>
      <c r="BO52" s="264"/>
      <c r="BP52" s="264"/>
      <c r="BQ52" s="261">
        <v>46</v>
      </c>
      <c r="BR52" s="262"/>
      <c r="BS52" s="826"/>
      <c r="BT52" s="827"/>
      <c r="BU52" s="827"/>
      <c r="BV52" s="827"/>
      <c r="BW52" s="827"/>
      <c r="BX52" s="827"/>
      <c r="BY52" s="827"/>
      <c r="BZ52" s="827"/>
      <c r="CA52" s="827"/>
      <c r="CB52" s="827"/>
      <c r="CC52" s="827"/>
      <c r="CD52" s="827"/>
      <c r="CE52" s="827"/>
      <c r="CF52" s="827"/>
      <c r="CG52" s="828"/>
      <c r="CH52" s="784"/>
      <c r="CI52" s="785"/>
      <c r="CJ52" s="785"/>
      <c r="CK52" s="785"/>
      <c r="CL52" s="786"/>
      <c r="CM52" s="784"/>
      <c r="CN52" s="785"/>
      <c r="CO52" s="785"/>
      <c r="CP52" s="785"/>
      <c r="CQ52" s="786"/>
      <c r="CR52" s="784"/>
      <c r="CS52" s="785"/>
      <c r="CT52" s="785"/>
      <c r="CU52" s="785"/>
      <c r="CV52" s="786"/>
      <c r="CW52" s="784"/>
      <c r="CX52" s="785"/>
      <c r="CY52" s="785"/>
      <c r="CZ52" s="785"/>
      <c r="DA52" s="786"/>
      <c r="DB52" s="784"/>
      <c r="DC52" s="785"/>
      <c r="DD52" s="785"/>
      <c r="DE52" s="785"/>
      <c r="DF52" s="786"/>
      <c r="DG52" s="784"/>
      <c r="DH52" s="785"/>
      <c r="DI52" s="785"/>
      <c r="DJ52" s="785"/>
      <c r="DK52" s="786"/>
      <c r="DL52" s="784"/>
      <c r="DM52" s="785"/>
      <c r="DN52" s="785"/>
      <c r="DO52" s="785"/>
      <c r="DP52" s="786"/>
      <c r="DQ52" s="784"/>
      <c r="DR52" s="785"/>
      <c r="DS52" s="785"/>
      <c r="DT52" s="785"/>
      <c r="DU52" s="786"/>
      <c r="DV52" s="812"/>
      <c r="DW52" s="813"/>
      <c r="DX52" s="813"/>
      <c r="DY52" s="813"/>
      <c r="DZ52" s="814"/>
      <c r="EA52" s="245"/>
    </row>
    <row r="53" spans="1:131" s="246" customFormat="1" ht="26.25" customHeight="1" x14ac:dyDescent="0.15">
      <c r="A53" s="260">
        <v>26</v>
      </c>
      <c r="B53" s="815"/>
      <c r="C53" s="816"/>
      <c r="D53" s="816"/>
      <c r="E53" s="816"/>
      <c r="F53" s="816"/>
      <c r="G53" s="816"/>
      <c r="H53" s="816"/>
      <c r="I53" s="816"/>
      <c r="J53" s="816"/>
      <c r="K53" s="816"/>
      <c r="L53" s="816"/>
      <c r="M53" s="816"/>
      <c r="N53" s="816"/>
      <c r="O53" s="816"/>
      <c r="P53" s="817"/>
      <c r="Q53" s="877"/>
      <c r="R53" s="878"/>
      <c r="S53" s="878"/>
      <c r="T53" s="878"/>
      <c r="U53" s="878"/>
      <c r="V53" s="878"/>
      <c r="W53" s="878"/>
      <c r="X53" s="878"/>
      <c r="Y53" s="878"/>
      <c r="Z53" s="878"/>
      <c r="AA53" s="878"/>
      <c r="AB53" s="878"/>
      <c r="AC53" s="878"/>
      <c r="AD53" s="878"/>
      <c r="AE53" s="879"/>
      <c r="AF53" s="821"/>
      <c r="AG53" s="822"/>
      <c r="AH53" s="822"/>
      <c r="AI53" s="822"/>
      <c r="AJ53" s="823"/>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251"/>
      <c r="BK53" s="251"/>
      <c r="BL53" s="251"/>
      <c r="BM53" s="251"/>
      <c r="BN53" s="251"/>
      <c r="BO53" s="264"/>
      <c r="BP53" s="264"/>
      <c r="BQ53" s="261">
        <v>47</v>
      </c>
      <c r="BR53" s="262"/>
      <c r="BS53" s="826"/>
      <c r="BT53" s="827"/>
      <c r="BU53" s="827"/>
      <c r="BV53" s="827"/>
      <c r="BW53" s="827"/>
      <c r="BX53" s="827"/>
      <c r="BY53" s="827"/>
      <c r="BZ53" s="827"/>
      <c r="CA53" s="827"/>
      <c r="CB53" s="827"/>
      <c r="CC53" s="827"/>
      <c r="CD53" s="827"/>
      <c r="CE53" s="827"/>
      <c r="CF53" s="827"/>
      <c r="CG53" s="828"/>
      <c r="CH53" s="784"/>
      <c r="CI53" s="785"/>
      <c r="CJ53" s="785"/>
      <c r="CK53" s="785"/>
      <c r="CL53" s="786"/>
      <c r="CM53" s="784"/>
      <c r="CN53" s="785"/>
      <c r="CO53" s="785"/>
      <c r="CP53" s="785"/>
      <c r="CQ53" s="786"/>
      <c r="CR53" s="784"/>
      <c r="CS53" s="785"/>
      <c r="CT53" s="785"/>
      <c r="CU53" s="785"/>
      <c r="CV53" s="786"/>
      <c r="CW53" s="784"/>
      <c r="CX53" s="785"/>
      <c r="CY53" s="785"/>
      <c r="CZ53" s="785"/>
      <c r="DA53" s="786"/>
      <c r="DB53" s="784"/>
      <c r="DC53" s="785"/>
      <c r="DD53" s="785"/>
      <c r="DE53" s="785"/>
      <c r="DF53" s="786"/>
      <c r="DG53" s="784"/>
      <c r="DH53" s="785"/>
      <c r="DI53" s="785"/>
      <c r="DJ53" s="785"/>
      <c r="DK53" s="786"/>
      <c r="DL53" s="784"/>
      <c r="DM53" s="785"/>
      <c r="DN53" s="785"/>
      <c r="DO53" s="785"/>
      <c r="DP53" s="786"/>
      <c r="DQ53" s="784"/>
      <c r="DR53" s="785"/>
      <c r="DS53" s="785"/>
      <c r="DT53" s="785"/>
      <c r="DU53" s="786"/>
      <c r="DV53" s="812"/>
      <c r="DW53" s="813"/>
      <c r="DX53" s="813"/>
      <c r="DY53" s="813"/>
      <c r="DZ53" s="814"/>
      <c r="EA53" s="245"/>
    </row>
    <row r="54" spans="1:131" s="246" customFormat="1" ht="26.25" customHeight="1" x14ac:dyDescent="0.15">
      <c r="A54" s="260">
        <v>27</v>
      </c>
      <c r="B54" s="815"/>
      <c r="C54" s="816"/>
      <c r="D54" s="816"/>
      <c r="E54" s="816"/>
      <c r="F54" s="816"/>
      <c r="G54" s="816"/>
      <c r="H54" s="816"/>
      <c r="I54" s="816"/>
      <c r="J54" s="816"/>
      <c r="K54" s="816"/>
      <c r="L54" s="816"/>
      <c r="M54" s="816"/>
      <c r="N54" s="816"/>
      <c r="O54" s="816"/>
      <c r="P54" s="817"/>
      <c r="Q54" s="877"/>
      <c r="R54" s="878"/>
      <c r="S54" s="878"/>
      <c r="T54" s="878"/>
      <c r="U54" s="878"/>
      <c r="V54" s="878"/>
      <c r="W54" s="878"/>
      <c r="X54" s="878"/>
      <c r="Y54" s="878"/>
      <c r="Z54" s="878"/>
      <c r="AA54" s="878"/>
      <c r="AB54" s="878"/>
      <c r="AC54" s="878"/>
      <c r="AD54" s="878"/>
      <c r="AE54" s="879"/>
      <c r="AF54" s="821"/>
      <c r="AG54" s="822"/>
      <c r="AH54" s="822"/>
      <c r="AI54" s="822"/>
      <c r="AJ54" s="823"/>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251"/>
      <c r="BK54" s="251"/>
      <c r="BL54" s="251"/>
      <c r="BM54" s="251"/>
      <c r="BN54" s="251"/>
      <c r="BO54" s="264"/>
      <c r="BP54" s="264"/>
      <c r="BQ54" s="261">
        <v>48</v>
      </c>
      <c r="BR54" s="262"/>
      <c r="BS54" s="826"/>
      <c r="BT54" s="827"/>
      <c r="BU54" s="827"/>
      <c r="BV54" s="827"/>
      <c r="BW54" s="827"/>
      <c r="BX54" s="827"/>
      <c r="BY54" s="827"/>
      <c r="BZ54" s="827"/>
      <c r="CA54" s="827"/>
      <c r="CB54" s="827"/>
      <c r="CC54" s="827"/>
      <c r="CD54" s="827"/>
      <c r="CE54" s="827"/>
      <c r="CF54" s="827"/>
      <c r="CG54" s="828"/>
      <c r="CH54" s="784"/>
      <c r="CI54" s="785"/>
      <c r="CJ54" s="785"/>
      <c r="CK54" s="785"/>
      <c r="CL54" s="786"/>
      <c r="CM54" s="784"/>
      <c r="CN54" s="785"/>
      <c r="CO54" s="785"/>
      <c r="CP54" s="785"/>
      <c r="CQ54" s="786"/>
      <c r="CR54" s="784"/>
      <c r="CS54" s="785"/>
      <c r="CT54" s="785"/>
      <c r="CU54" s="785"/>
      <c r="CV54" s="786"/>
      <c r="CW54" s="784"/>
      <c r="CX54" s="785"/>
      <c r="CY54" s="785"/>
      <c r="CZ54" s="785"/>
      <c r="DA54" s="786"/>
      <c r="DB54" s="784"/>
      <c r="DC54" s="785"/>
      <c r="DD54" s="785"/>
      <c r="DE54" s="785"/>
      <c r="DF54" s="786"/>
      <c r="DG54" s="784"/>
      <c r="DH54" s="785"/>
      <c r="DI54" s="785"/>
      <c r="DJ54" s="785"/>
      <c r="DK54" s="786"/>
      <c r="DL54" s="784"/>
      <c r="DM54" s="785"/>
      <c r="DN54" s="785"/>
      <c r="DO54" s="785"/>
      <c r="DP54" s="786"/>
      <c r="DQ54" s="784"/>
      <c r="DR54" s="785"/>
      <c r="DS54" s="785"/>
      <c r="DT54" s="785"/>
      <c r="DU54" s="786"/>
      <c r="DV54" s="812"/>
      <c r="DW54" s="813"/>
      <c r="DX54" s="813"/>
      <c r="DY54" s="813"/>
      <c r="DZ54" s="814"/>
      <c r="EA54" s="245"/>
    </row>
    <row r="55" spans="1:131" s="246" customFormat="1" ht="26.25" customHeight="1" x14ac:dyDescent="0.15">
      <c r="A55" s="260">
        <v>28</v>
      </c>
      <c r="B55" s="815"/>
      <c r="C55" s="816"/>
      <c r="D55" s="816"/>
      <c r="E55" s="816"/>
      <c r="F55" s="816"/>
      <c r="G55" s="816"/>
      <c r="H55" s="816"/>
      <c r="I55" s="816"/>
      <c r="J55" s="816"/>
      <c r="K55" s="816"/>
      <c r="L55" s="816"/>
      <c r="M55" s="816"/>
      <c r="N55" s="816"/>
      <c r="O55" s="816"/>
      <c r="P55" s="817"/>
      <c r="Q55" s="877"/>
      <c r="R55" s="878"/>
      <c r="S55" s="878"/>
      <c r="T55" s="878"/>
      <c r="U55" s="878"/>
      <c r="V55" s="878"/>
      <c r="W55" s="878"/>
      <c r="X55" s="878"/>
      <c r="Y55" s="878"/>
      <c r="Z55" s="878"/>
      <c r="AA55" s="878"/>
      <c r="AB55" s="878"/>
      <c r="AC55" s="878"/>
      <c r="AD55" s="878"/>
      <c r="AE55" s="879"/>
      <c r="AF55" s="821"/>
      <c r="AG55" s="822"/>
      <c r="AH55" s="822"/>
      <c r="AI55" s="822"/>
      <c r="AJ55" s="823"/>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251"/>
      <c r="BK55" s="251"/>
      <c r="BL55" s="251"/>
      <c r="BM55" s="251"/>
      <c r="BN55" s="251"/>
      <c r="BO55" s="264"/>
      <c r="BP55" s="264"/>
      <c r="BQ55" s="261">
        <v>49</v>
      </c>
      <c r="BR55" s="262"/>
      <c r="BS55" s="826"/>
      <c r="BT55" s="827"/>
      <c r="BU55" s="827"/>
      <c r="BV55" s="827"/>
      <c r="BW55" s="827"/>
      <c r="BX55" s="827"/>
      <c r="BY55" s="827"/>
      <c r="BZ55" s="827"/>
      <c r="CA55" s="827"/>
      <c r="CB55" s="827"/>
      <c r="CC55" s="827"/>
      <c r="CD55" s="827"/>
      <c r="CE55" s="827"/>
      <c r="CF55" s="827"/>
      <c r="CG55" s="828"/>
      <c r="CH55" s="784"/>
      <c r="CI55" s="785"/>
      <c r="CJ55" s="785"/>
      <c r="CK55" s="785"/>
      <c r="CL55" s="786"/>
      <c r="CM55" s="784"/>
      <c r="CN55" s="785"/>
      <c r="CO55" s="785"/>
      <c r="CP55" s="785"/>
      <c r="CQ55" s="786"/>
      <c r="CR55" s="784"/>
      <c r="CS55" s="785"/>
      <c r="CT55" s="785"/>
      <c r="CU55" s="785"/>
      <c r="CV55" s="786"/>
      <c r="CW55" s="784"/>
      <c r="CX55" s="785"/>
      <c r="CY55" s="785"/>
      <c r="CZ55" s="785"/>
      <c r="DA55" s="786"/>
      <c r="DB55" s="784"/>
      <c r="DC55" s="785"/>
      <c r="DD55" s="785"/>
      <c r="DE55" s="785"/>
      <c r="DF55" s="786"/>
      <c r="DG55" s="784"/>
      <c r="DH55" s="785"/>
      <c r="DI55" s="785"/>
      <c r="DJ55" s="785"/>
      <c r="DK55" s="786"/>
      <c r="DL55" s="784"/>
      <c r="DM55" s="785"/>
      <c r="DN55" s="785"/>
      <c r="DO55" s="785"/>
      <c r="DP55" s="786"/>
      <c r="DQ55" s="784"/>
      <c r="DR55" s="785"/>
      <c r="DS55" s="785"/>
      <c r="DT55" s="785"/>
      <c r="DU55" s="786"/>
      <c r="DV55" s="812"/>
      <c r="DW55" s="813"/>
      <c r="DX55" s="813"/>
      <c r="DY55" s="813"/>
      <c r="DZ55" s="814"/>
      <c r="EA55" s="245"/>
    </row>
    <row r="56" spans="1:131" s="246" customFormat="1" ht="26.25" customHeight="1" x14ac:dyDescent="0.15">
      <c r="A56" s="260">
        <v>29</v>
      </c>
      <c r="B56" s="815"/>
      <c r="C56" s="816"/>
      <c r="D56" s="816"/>
      <c r="E56" s="816"/>
      <c r="F56" s="816"/>
      <c r="G56" s="816"/>
      <c r="H56" s="816"/>
      <c r="I56" s="816"/>
      <c r="J56" s="816"/>
      <c r="K56" s="816"/>
      <c r="L56" s="816"/>
      <c r="M56" s="816"/>
      <c r="N56" s="816"/>
      <c r="O56" s="816"/>
      <c r="P56" s="817"/>
      <c r="Q56" s="877"/>
      <c r="R56" s="878"/>
      <c r="S56" s="878"/>
      <c r="T56" s="878"/>
      <c r="U56" s="878"/>
      <c r="V56" s="878"/>
      <c r="W56" s="878"/>
      <c r="X56" s="878"/>
      <c r="Y56" s="878"/>
      <c r="Z56" s="878"/>
      <c r="AA56" s="878"/>
      <c r="AB56" s="878"/>
      <c r="AC56" s="878"/>
      <c r="AD56" s="878"/>
      <c r="AE56" s="879"/>
      <c r="AF56" s="821"/>
      <c r="AG56" s="822"/>
      <c r="AH56" s="822"/>
      <c r="AI56" s="822"/>
      <c r="AJ56" s="823"/>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251"/>
      <c r="BK56" s="251"/>
      <c r="BL56" s="251"/>
      <c r="BM56" s="251"/>
      <c r="BN56" s="251"/>
      <c r="BO56" s="264"/>
      <c r="BP56" s="264"/>
      <c r="BQ56" s="261">
        <v>50</v>
      </c>
      <c r="BR56" s="262"/>
      <c r="BS56" s="826"/>
      <c r="BT56" s="827"/>
      <c r="BU56" s="827"/>
      <c r="BV56" s="827"/>
      <c r="BW56" s="827"/>
      <c r="BX56" s="827"/>
      <c r="BY56" s="827"/>
      <c r="BZ56" s="827"/>
      <c r="CA56" s="827"/>
      <c r="CB56" s="827"/>
      <c r="CC56" s="827"/>
      <c r="CD56" s="827"/>
      <c r="CE56" s="827"/>
      <c r="CF56" s="827"/>
      <c r="CG56" s="828"/>
      <c r="CH56" s="784"/>
      <c r="CI56" s="785"/>
      <c r="CJ56" s="785"/>
      <c r="CK56" s="785"/>
      <c r="CL56" s="786"/>
      <c r="CM56" s="784"/>
      <c r="CN56" s="785"/>
      <c r="CO56" s="785"/>
      <c r="CP56" s="785"/>
      <c r="CQ56" s="786"/>
      <c r="CR56" s="784"/>
      <c r="CS56" s="785"/>
      <c r="CT56" s="785"/>
      <c r="CU56" s="785"/>
      <c r="CV56" s="786"/>
      <c r="CW56" s="784"/>
      <c r="CX56" s="785"/>
      <c r="CY56" s="785"/>
      <c r="CZ56" s="785"/>
      <c r="DA56" s="786"/>
      <c r="DB56" s="784"/>
      <c r="DC56" s="785"/>
      <c r="DD56" s="785"/>
      <c r="DE56" s="785"/>
      <c r="DF56" s="786"/>
      <c r="DG56" s="784"/>
      <c r="DH56" s="785"/>
      <c r="DI56" s="785"/>
      <c r="DJ56" s="785"/>
      <c r="DK56" s="786"/>
      <c r="DL56" s="784"/>
      <c r="DM56" s="785"/>
      <c r="DN56" s="785"/>
      <c r="DO56" s="785"/>
      <c r="DP56" s="786"/>
      <c r="DQ56" s="784"/>
      <c r="DR56" s="785"/>
      <c r="DS56" s="785"/>
      <c r="DT56" s="785"/>
      <c r="DU56" s="786"/>
      <c r="DV56" s="812"/>
      <c r="DW56" s="813"/>
      <c r="DX56" s="813"/>
      <c r="DY56" s="813"/>
      <c r="DZ56" s="814"/>
      <c r="EA56" s="245"/>
    </row>
    <row r="57" spans="1:131" s="246" customFormat="1" ht="26.25" customHeight="1" x14ac:dyDescent="0.15">
      <c r="A57" s="260">
        <v>30</v>
      </c>
      <c r="B57" s="815"/>
      <c r="C57" s="816"/>
      <c r="D57" s="816"/>
      <c r="E57" s="816"/>
      <c r="F57" s="816"/>
      <c r="G57" s="816"/>
      <c r="H57" s="816"/>
      <c r="I57" s="816"/>
      <c r="J57" s="816"/>
      <c r="K57" s="816"/>
      <c r="L57" s="816"/>
      <c r="M57" s="816"/>
      <c r="N57" s="816"/>
      <c r="O57" s="816"/>
      <c r="P57" s="817"/>
      <c r="Q57" s="877"/>
      <c r="R57" s="878"/>
      <c r="S57" s="878"/>
      <c r="T57" s="878"/>
      <c r="U57" s="878"/>
      <c r="V57" s="878"/>
      <c r="W57" s="878"/>
      <c r="X57" s="878"/>
      <c r="Y57" s="878"/>
      <c r="Z57" s="878"/>
      <c r="AA57" s="878"/>
      <c r="AB57" s="878"/>
      <c r="AC57" s="878"/>
      <c r="AD57" s="878"/>
      <c r="AE57" s="879"/>
      <c r="AF57" s="821"/>
      <c r="AG57" s="822"/>
      <c r="AH57" s="822"/>
      <c r="AI57" s="822"/>
      <c r="AJ57" s="823"/>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251"/>
      <c r="BK57" s="251"/>
      <c r="BL57" s="251"/>
      <c r="BM57" s="251"/>
      <c r="BN57" s="251"/>
      <c r="BO57" s="264"/>
      <c r="BP57" s="264"/>
      <c r="BQ57" s="261">
        <v>51</v>
      </c>
      <c r="BR57" s="262"/>
      <c r="BS57" s="826"/>
      <c r="BT57" s="827"/>
      <c r="BU57" s="827"/>
      <c r="BV57" s="827"/>
      <c r="BW57" s="827"/>
      <c r="BX57" s="827"/>
      <c r="BY57" s="827"/>
      <c r="BZ57" s="827"/>
      <c r="CA57" s="827"/>
      <c r="CB57" s="827"/>
      <c r="CC57" s="827"/>
      <c r="CD57" s="827"/>
      <c r="CE57" s="827"/>
      <c r="CF57" s="827"/>
      <c r="CG57" s="828"/>
      <c r="CH57" s="784"/>
      <c r="CI57" s="785"/>
      <c r="CJ57" s="785"/>
      <c r="CK57" s="785"/>
      <c r="CL57" s="786"/>
      <c r="CM57" s="784"/>
      <c r="CN57" s="785"/>
      <c r="CO57" s="785"/>
      <c r="CP57" s="785"/>
      <c r="CQ57" s="786"/>
      <c r="CR57" s="784"/>
      <c r="CS57" s="785"/>
      <c r="CT57" s="785"/>
      <c r="CU57" s="785"/>
      <c r="CV57" s="786"/>
      <c r="CW57" s="784"/>
      <c r="CX57" s="785"/>
      <c r="CY57" s="785"/>
      <c r="CZ57" s="785"/>
      <c r="DA57" s="786"/>
      <c r="DB57" s="784"/>
      <c r="DC57" s="785"/>
      <c r="DD57" s="785"/>
      <c r="DE57" s="785"/>
      <c r="DF57" s="786"/>
      <c r="DG57" s="784"/>
      <c r="DH57" s="785"/>
      <c r="DI57" s="785"/>
      <c r="DJ57" s="785"/>
      <c r="DK57" s="786"/>
      <c r="DL57" s="784"/>
      <c r="DM57" s="785"/>
      <c r="DN57" s="785"/>
      <c r="DO57" s="785"/>
      <c r="DP57" s="786"/>
      <c r="DQ57" s="784"/>
      <c r="DR57" s="785"/>
      <c r="DS57" s="785"/>
      <c r="DT57" s="785"/>
      <c r="DU57" s="786"/>
      <c r="DV57" s="812"/>
      <c r="DW57" s="813"/>
      <c r="DX57" s="813"/>
      <c r="DY57" s="813"/>
      <c r="DZ57" s="814"/>
      <c r="EA57" s="245"/>
    </row>
    <row r="58" spans="1:131" s="246" customFormat="1" ht="26.25" customHeight="1" x14ac:dyDescent="0.15">
      <c r="A58" s="260">
        <v>31</v>
      </c>
      <c r="B58" s="815"/>
      <c r="C58" s="816"/>
      <c r="D58" s="816"/>
      <c r="E58" s="816"/>
      <c r="F58" s="816"/>
      <c r="G58" s="816"/>
      <c r="H58" s="816"/>
      <c r="I58" s="816"/>
      <c r="J58" s="816"/>
      <c r="K58" s="816"/>
      <c r="L58" s="816"/>
      <c r="M58" s="816"/>
      <c r="N58" s="816"/>
      <c r="O58" s="816"/>
      <c r="P58" s="817"/>
      <c r="Q58" s="877"/>
      <c r="R58" s="878"/>
      <c r="S58" s="878"/>
      <c r="T58" s="878"/>
      <c r="U58" s="878"/>
      <c r="V58" s="878"/>
      <c r="W58" s="878"/>
      <c r="X58" s="878"/>
      <c r="Y58" s="878"/>
      <c r="Z58" s="878"/>
      <c r="AA58" s="878"/>
      <c r="AB58" s="878"/>
      <c r="AC58" s="878"/>
      <c r="AD58" s="878"/>
      <c r="AE58" s="879"/>
      <c r="AF58" s="821"/>
      <c r="AG58" s="822"/>
      <c r="AH58" s="822"/>
      <c r="AI58" s="822"/>
      <c r="AJ58" s="823"/>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251"/>
      <c r="BK58" s="251"/>
      <c r="BL58" s="251"/>
      <c r="BM58" s="251"/>
      <c r="BN58" s="251"/>
      <c r="BO58" s="264"/>
      <c r="BP58" s="264"/>
      <c r="BQ58" s="261">
        <v>52</v>
      </c>
      <c r="BR58" s="262"/>
      <c r="BS58" s="826"/>
      <c r="BT58" s="827"/>
      <c r="BU58" s="827"/>
      <c r="BV58" s="827"/>
      <c r="BW58" s="827"/>
      <c r="BX58" s="827"/>
      <c r="BY58" s="827"/>
      <c r="BZ58" s="827"/>
      <c r="CA58" s="827"/>
      <c r="CB58" s="827"/>
      <c r="CC58" s="827"/>
      <c r="CD58" s="827"/>
      <c r="CE58" s="827"/>
      <c r="CF58" s="827"/>
      <c r="CG58" s="828"/>
      <c r="CH58" s="784"/>
      <c r="CI58" s="785"/>
      <c r="CJ58" s="785"/>
      <c r="CK58" s="785"/>
      <c r="CL58" s="786"/>
      <c r="CM58" s="784"/>
      <c r="CN58" s="785"/>
      <c r="CO58" s="785"/>
      <c r="CP58" s="785"/>
      <c r="CQ58" s="786"/>
      <c r="CR58" s="784"/>
      <c r="CS58" s="785"/>
      <c r="CT58" s="785"/>
      <c r="CU58" s="785"/>
      <c r="CV58" s="786"/>
      <c r="CW58" s="784"/>
      <c r="CX58" s="785"/>
      <c r="CY58" s="785"/>
      <c r="CZ58" s="785"/>
      <c r="DA58" s="786"/>
      <c r="DB58" s="784"/>
      <c r="DC58" s="785"/>
      <c r="DD58" s="785"/>
      <c r="DE58" s="785"/>
      <c r="DF58" s="786"/>
      <c r="DG58" s="784"/>
      <c r="DH58" s="785"/>
      <c r="DI58" s="785"/>
      <c r="DJ58" s="785"/>
      <c r="DK58" s="786"/>
      <c r="DL58" s="784"/>
      <c r="DM58" s="785"/>
      <c r="DN58" s="785"/>
      <c r="DO58" s="785"/>
      <c r="DP58" s="786"/>
      <c r="DQ58" s="784"/>
      <c r="DR58" s="785"/>
      <c r="DS58" s="785"/>
      <c r="DT58" s="785"/>
      <c r="DU58" s="786"/>
      <c r="DV58" s="812"/>
      <c r="DW58" s="813"/>
      <c r="DX58" s="813"/>
      <c r="DY58" s="813"/>
      <c r="DZ58" s="814"/>
      <c r="EA58" s="245"/>
    </row>
    <row r="59" spans="1:131" s="246" customFormat="1" ht="26.25" customHeight="1" x14ac:dyDescent="0.15">
      <c r="A59" s="260">
        <v>32</v>
      </c>
      <c r="B59" s="815"/>
      <c r="C59" s="816"/>
      <c r="D59" s="816"/>
      <c r="E59" s="816"/>
      <c r="F59" s="816"/>
      <c r="G59" s="816"/>
      <c r="H59" s="816"/>
      <c r="I59" s="816"/>
      <c r="J59" s="816"/>
      <c r="K59" s="816"/>
      <c r="L59" s="816"/>
      <c r="M59" s="816"/>
      <c r="N59" s="816"/>
      <c r="O59" s="816"/>
      <c r="P59" s="817"/>
      <c r="Q59" s="877"/>
      <c r="R59" s="878"/>
      <c r="S59" s="878"/>
      <c r="T59" s="878"/>
      <c r="U59" s="878"/>
      <c r="V59" s="878"/>
      <c r="W59" s="878"/>
      <c r="X59" s="878"/>
      <c r="Y59" s="878"/>
      <c r="Z59" s="878"/>
      <c r="AA59" s="878"/>
      <c r="AB59" s="878"/>
      <c r="AC59" s="878"/>
      <c r="AD59" s="878"/>
      <c r="AE59" s="879"/>
      <c r="AF59" s="821"/>
      <c r="AG59" s="822"/>
      <c r="AH59" s="822"/>
      <c r="AI59" s="822"/>
      <c r="AJ59" s="823"/>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251"/>
      <c r="BK59" s="251"/>
      <c r="BL59" s="251"/>
      <c r="BM59" s="251"/>
      <c r="BN59" s="251"/>
      <c r="BO59" s="264"/>
      <c r="BP59" s="264"/>
      <c r="BQ59" s="261">
        <v>53</v>
      </c>
      <c r="BR59" s="262"/>
      <c r="BS59" s="826"/>
      <c r="BT59" s="827"/>
      <c r="BU59" s="827"/>
      <c r="BV59" s="827"/>
      <c r="BW59" s="827"/>
      <c r="BX59" s="827"/>
      <c r="BY59" s="827"/>
      <c r="BZ59" s="827"/>
      <c r="CA59" s="827"/>
      <c r="CB59" s="827"/>
      <c r="CC59" s="827"/>
      <c r="CD59" s="827"/>
      <c r="CE59" s="827"/>
      <c r="CF59" s="827"/>
      <c r="CG59" s="828"/>
      <c r="CH59" s="784"/>
      <c r="CI59" s="785"/>
      <c r="CJ59" s="785"/>
      <c r="CK59" s="785"/>
      <c r="CL59" s="786"/>
      <c r="CM59" s="784"/>
      <c r="CN59" s="785"/>
      <c r="CO59" s="785"/>
      <c r="CP59" s="785"/>
      <c r="CQ59" s="786"/>
      <c r="CR59" s="784"/>
      <c r="CS59" s="785"/>
      <c r="CT59" s="785"/>
      <c r="CU59" s="785"/>
      <c r="CV59" s="786"/>
      <c r="CW59" s="784"/>
      <c r="CX59" s="785"/>
      <c r="CY59" s="785"/>
      <c r="CZ59" s="785"/>
      <c r="DA59" s="786"/>
      <c r="DB59" s="784"/>
      <c r="DC59" s="785"/>
      <c r="DD59" s="785"/>
      <c r="DE59" s="785"/>
      <c r="DF59" s="786"/>
      <c r="DG59" s="784"/>
      <c r="DH59" s="785"/>
      <c r="DI59" s="785"/>
      <c r="DJ59" s="785"/>
      <c r="DK59" s="786"/>
      <c r="DL59" s="784"/>
      <c r="DM59" s="785"/>
      <c r="DN59" s="785"/>
      <c r="DO59" s="785"/>
      <c r="DP59" s="786"/>
      <c r="DQ59" s="784"/>
      <c r="DR59" s="785"/>
      <c r="DS59" s="785"/>
      <c r="DT59" s="785"/>
      <c r="DU59" s="786"/>
      <c r="DV59" s="812"/>
      <c r="DW59" s="813"/>
      <c r="DX59" s="813"/>
      <c r="DY59" s="813"/>
      <c r="DZ59" s="814"/>
      <c r="EA59" s="245"/>
    </row>
    <row r="60" spans="1:131" s="246" customFormat="1" ht="26.25" customHeight="1" x14ac:dyDescent="0.15">
      <c r="A60" s="260">
        <v>33</v>
      </c>
      <c r="B60" s="815"/>
      <c r="C60" s="816"/>
      <c r="D60" s="816"/>
      <c r="E60" s="816"/>
      <c r="F60" s="816"/>
      <c r="G60" s="816"/>
      <c r="H60" s="816"/>
      <c r="I60" s="816"/>
      <c r="J60" s="816"/>
      <c r="K60" s="816"/>
      <c r="L60" s="816"/>
      <c r="M60" s="816"/>
      <c r="N60" s="816"/>
      <c r="O60" s="816"/>
      <c r="P60" s="817"/>
      <c r="Q60" s="877"/>
      <c r="R60" s="878"/>
      <c r="S60" s="878"/>
      <c r="T60" s="878"/>
      <c r="U60" s="878"/>
      <c r="V60" s="878"/>
      <c r="W60" s="878"/>
      <c r="X60" s="878"/>
      <c r="Y60" s="878"/>
      <c r="Z60" s="878"/>
      <c r="AA60" s="878"/>
      <c r="AB60" s="878"/>
      <c r="AC60" s="878"/>
      <c r="AD60" s="878"/>
      <c r="AE60" s="879"/>
      <c r="AF60" s="821"/>
      <c r="AG60" s="822"/>
      <c r="AH60" s="822"/>
      <c r="AI60" s="822"/>
      <c r="AJ60" s="823"/>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251"/>
      <c r="BK60" s="251"/>
      <c r="BL60" s="251"/>
      <c r="BM60" s="251"/>
      <c r="BN60" s="251"/>
      <c r="BO60" s="264"/>
      <c r="BP60" s="264"/>
      <c r="BQ60" s="261">
        <v>54</v>
      </c>
      <c r="BR60" s="262"/>
      <c r="BS60" s="826"/>
      <c r="BT60" s="827"/>
      <c r="BU60" s="827"/>
      <c r="BV60" s="827"/>
      <c r="BW60" s="827"/>
      <c r="BX60" s="827"/>
      <c r="BY60" s="827"/>
      <c r="BZ60" s="827"/>
      <c r="CA60" s="827"/>
      <c r="CB60" s="827"/>
      <c r="CC60" s="827"/>
      <c r="CD60" s="827"/>
      <c r="CE60" s="827"/>
      <c r="CF60" s="827"/>
      <c r="CG60" s="828"/>
      <c r="CH60" s="784"/>
      <c r="CI60" s="785"/>
      <c r="CJ60" s="785"/>
      <c r="CK60" s="785"/>
      <c r="CL60" s="786"/>
      <c r="CM60" s="784"/>
      <c r="CN60" s="785"/>
      <c r="CO60" s="785"/>
      <c r="CP60" s="785"/>
      <c r="CQ60" s="786"/>
      <c r="CR60" s="784"/>
      <c r="CS60" s="785"/>
      <c r="CT60" s="785"/>
      <c r="CU60" s="785"/>
      <c r="CV60" s="786"/>
      <c r="CW60" s="784"/>
      <c r="CX60" s="785"/>
      <c r="CY60" s="785"/>
      <c r="CZ60" s="785"/>
      <c r="DA60" s="786"/>
      <c r="DB60" s="784"/>
      <c r="DC60" s="785"/>
      <c r="DD60" s="785"/>
      <c r="DE60" s="785"/>
      <c r="DF60" s="786"/>
      <c r="DG60" s="784"/>
      <c r="DH60" s="785"/>
      <c r="DI60" s="785"/>
      <c r="DJ60" s="785"/>
      <c r="DK60" s="786"/>
      <c r="DL60" s="784"/>
      <c r="DM60" s="785"/>
      <c r="DN60" s="785"/>
      <c r="DO60" s="785"/>
      <c r="DP60" s="786"/>
      <c r="DQ60" s="784"/>
      <c r="DR60" s="785"/>
      <c r="DS60" s="785"/>
      <c r="DT60" s="785"/>
      <c r="DU60" s="786"/>
      <c r="DV60" s="812"/>
      <c r="DW60" s="813"/>
      <c r="DX60" s="813"/>
      <c r="DY60" s="813"/>
      <c r="DZ60" s="814"/>
      <c r="EA60" s="245"/>
    </row>
    <row r="61" spans="1:131" s="246" customFormat="1" ht="26.25" customHeight="1" thickBot="1" x14ac:dyDescent="0.2">
      <c r="A61" s="260">
        <v>34</v>
      </c>
      <c r="B61" s="815"/>
      <c r="C61" s="816"/>
      <c r="D61" s="816"/>
      <c r="E61" s="816"/>
      <c r="F61" s="816"/>
      <c r="G61" s="816"/>
      <c r="H61" s="816"/>
      <c r="I61" s="816"/>
      <c r="J61" s="816"/>
      <c r="K61" s="816"/>
      <c r="L61" s="816"/>
      <c r="M61" s="816"/>
      <c r="N61" s="816"/>
      <c r="O61" s="816"/>
      <c r="P61" s="817"/>
      <c r="Q61" s="877"/>
      <c r="R61" s="878"/>
      <c r="S61" s="878"/>
      <c r="T61" s="878"/>
      <c r="U61" s="878"/>
      <c r="V61" s="878"/>
      <c r="W61" s="878"/>
      <c r="X61" s="878"/>
      <c r="Y61" s="878"/>
      <c r="Z61" s="878"/>
      <c r="AA61" s="878"/>
      <c r="AB61" s="878"/>
      <c r="AC61" s="878"/>
      <c r="AD61" s="878"/>
      <c r="AE61" s="879"/>
      <c r="AF61" s="821"/>
      <c r="AG61" s="822"/>
      <c r="AH61" s="822"/>
      <c r="AI61" s="822"/>
      <c r="AJ61" s="823"/>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251"/>
      <c r="BK61" s="251"/>
      <c r="BL61" s="251"/>
      <c r="BM61" s="251"/>
      <c r="BN61" s="251"/>
      <c r="BO61" s="264"/>
      <c r="BP61" s="264"/>
      <c r="BQ61" s="261">
        <v>55</v>
      </c>
      <c r="BR61" s="262"/>
      <c r="BS61" s="826"/>
      <c r="BT61" s="827"/>
      <c r="BU61" s="827"/>
      <c r="BV61" s="827"/>
      <c r="BW61" s="827"/>
      <c r="BX61" s="827"/>
      <c r="BY61" s="827"/>
      <c r="BZ61" s="827"/>
      <c r="CA61" s="827"/>
      <c r="CB61" s="827"/>
      <c r="CC61" s="827"/>
      <c r="CD61" s="827"/>
      <c r="CE61" s="827"/>
      <c r="CF61" s="827"/>
      <c r="CG61" s="828"/>
      <c r="CH61" s="784"/>
      <c r="CI61" s="785"/>
      <c r="CJ61" s="785"/>
      <c r="CK61" s="785"/>
      <c r="CL61" s="786"/>
      <c r="CM61" s="784"/>
      <c r="CN61" s="785"/>
      <c r="CO61" s="785"/>
      <c r="CP61" s="785"/>
      <c r="CQ61" s="786"/>
      <c r="CR61" s="784"/>
      <c r="CS61" s="785"/>
      <c r="CT61" s="785"/>
      <c r="CU61" s="785"/>
      <c r="CV61" s="786"/>
      <c r="CW61" s="784"/>
      <c r="CX61" s="785"/>
      <c r="CY61" s="785"/>
      <c r="CZ61" s="785"/>
      <c r="DA61" s="786"/>
      <c r="DB61" s="784"/>
      <c r="DC61" s="785"/>
      <c r="DD61" s="785"/>
      <c r="DE61" s="785"/>
      <c r="DF61" s="786"/>
      <c r="DG61" s="784"/>
      <c r="DH61" s="785"/>
      <c r="DI61" s="785"/>
      <c r="DJ61" s="785"/>
      <c r="DK61" s="786"/>
      <c r="DL61" s="784"/>
      <c r="DM61" s="785"/>
      <c r="DN61" s="785"/>
      <c r="DO61" s="785"/>
      <c r="DP61" s="786"/>
      <c r="DQ61" s="784"/>
      <c r="DR61" s="785"/>
      <c r="DS61" s="785"/>
      <c r="DT61" s="785"/>
      <c r="DU61" s="786"/>
      <c r="DV61" s="812"/>
      <c r="DW61" s="813"/>
      <c r="DX61" s="813"/>
      <c r="DY61" s="813"/>
      <c r="DZ61" s="814"/>
      <c r="EA61" s="245"/>
    </row>
    <row r="62" spans="1:131" s="246" customFormat="1" ht="26.25" customHeight="1" x14ac:dyDescent="0.15">
      <c r="A62" s="260">
        <v>35</v>
      </c>
      <c r="B62" s="815"/>
      <c r="C62" s="816"/>
      <c r="D62" s="816"/>
      <c r="E62" s="816"/>
      <c r="F62" s="816"/>
      <c r="G62" s="816"/>
      <c r="H62" s="816"/>
      <c r="I62" s="816"/>
      <c r="J62" s="816"/>
      <c r="K62" s="816"/>
      <c r="L62" s="816"/>
      <c r="M62" s="816"/>
      <c r="N62" s="816"/>
      <c r="O62" s="816"/>
      <c r="P62" s="817"/>
      <c r="Q62" s="877"/>
      <c r="R62" s="878"/>
      <c r="S62" s="878"/>
      <c r="T62" s="878"/>
      <c r="U62" s="878"/>
      <c r="V62" s="878"/>
      <c r="W62" s="878"/>
      <c r="X62" s="878"/>
      <c r="Y62" s="878"/>
      <c r="Z62" s="878"/>
      <c r="AA62" s="878"/>
      <c r="AB62" s="878"/>
      <c r="AC62" s="878"/>
      <c r="AD62" s="878"/>
      <c r="AE62" s="879"/>
      <c r="AF62" s="821"/>
      <c r="AG62" s="822"/>
      <c r="AH62" s="822"/>
      <c r="AI62" s="822"/>
      <c r="AJ62" s="823"/>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417</v>
      </c>
      <c r="BK62" s="850"/>
      <c r="BL62" s="850"/>
      <c r="BM62" s="850"/>
      <c r="BN62" s="851"/>
      <c r="BO62" s="264"/>
      <c r="BP62" s="264"/>
      <c r="BQ62" s="261">
        <v>56</v>
      </c>
      <c r="BR62" s="262"/>
      <c r="BS62" s="826"/>
      <c r="BT62" s="827"/>
      <c r="BU62" s="827"/>
      <c r="BV62" s="827"/>
      <c r="BW62" s="827"/>
      <c r="BX62" s="827"/>
      <c r="BY62" s="827"/>
      <c r="BZ62" s="827"/>
      <c r="CA62" s="827"/>
      <c r="CB62" s="827"/>
      <c r="CC62" s="827"/>
      <c r="CD62" s="827"/>
      <c r="CE62" s="827"/>
      <c r="CF62" s="827"/>
      <c r="CG62" s="828"/>
      <c r="CH62" s="784"/>
      <c r="CI62" s="785"/>
      <c r="CJ62" s="785"/>
      <c r="CK62" s="785"/>
      <c r="CL62" s="786"/>
      <c r="CM62" s="784"/>
      <c r="CN62" s="785"/>
      <c r="CO62" s="785"/>
      <c r="CP62" s="785"/>
      <c r="CQ62" s="786"/>
      <c r="CR62" s="784"/>
      <c r="CS62" s="785"/>
      <c r="CT62" s="785"/>
      <c r="CU62" s="785"/>
      <c r="CV62" s="786"/>
      <c r="CW62" s="784"/>
      <c r="CX62" s="785"/>
      <c r="CY62" s="785"/>
      <c r="CZ62" s="785"/>
      <c r="DA62" s="786"/>
      <c r="DB62" s="784"/>
      <c r="DC62" s="785"/>
      <c r="DD62" s="785"/>
      <c r="DE62" s="785"/>
      <c r="DF62" s="786"/>
      <c r="DG62" s="784"/>
      <c r="DH62" s="785"/>
      <c r="DI62" s="785"/>
      <c r="DJ62" s="785"/>
      <c r="DK62" s="786"/>
      <c r="DL62" s="784"/>
      <c r="DM62" s="785"/>
      <c r="DN62" s="785"/>
      <c r="DO62" s="785"/>
      <c r="DP62" s="786"/>
      <c r="DQ62" s="784"/>
      <c r="DR62" s="785"/>
      <c r="DS62" s="785"/>
      <c r="DT62" s="785"/>
      <c r="DU62" s="786"/>
      <c r="DV62" s="812"/>
      <c r="DW62" s="813"/>
      <c r="DX62" s="813"/>
      <c r="DY62" s="813"/>
      <c r="DZ62" s="814"/>
      <c r="EA62" s="245"/>
    </row>
    <row r="63" spans="1:131" s="246" customFormat="1" ht="26.25" customHeight="1" thickBot="1" x14ac:dyDescent="0.2">
      <c r="A63" s="263" t="s">
        <v>395</v>
      </c>
      <c r="B63" s="834" t="s">
        <v>418</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1003</v>
      </c>
      <c r="AG63" s="886"/>
      <c r="AH63" s="886"/>
      <c r="AI63" s="886"/>
      <c r="AJ63" s="887"/>
      <c r="AK63" s="888"/>
      <c r="AL63" s="883"/>
      <c r="AM63" s="883"/>
      <c r="AN63" s="883"/>
      <c r="AO63" s="883"/>
      <c r="AP63" s="886">
        <f>AP30+AP31</f>
        <v>7618</v>
      </c>
      <c r="AQ63" s="886"/>
      <c r="AR63" s="886"/>
      <c r="AS63" s="886"/>
      <c r="AT63" s="886"/>
      <c r="AU63" s="886">
        <f>AU30+AU31</f>
        <v>4688</v>
      </c>
      <c r="AV63" s="886"/>
      <c r="AW63" s="886"/>
      <c r="AX63" s="886"/>
      <c r="AY63" s="886"/>
      <c r="AZ63" s="890"/>
      <c r="BA63" s="890"/>
      <c r="BB63" s="890"/>
      <c r="BC63" s="890"/>
      <c r="BD63" s="890"/>
      <c r="BE63" s="891"/>
      <c r="BF63" s="891"/>
      <c r="BG63" s="891"/>
      <c r="BH63" s="891"/>
      <c r="BI63" s="892"/>
      <c r="BJ63" s="893" t="s">
        <v>419</v>
      </c>
      <c r="BK63" s="894"/>
      <c r="BL63" s="894"/>
      <c r="BM63" s="894"/>
      <c r="BN63" s="895"/>
      <c r="BO63" s="264"/>
      <c r="BP63" s="264"/>
      <c r="BQ63" s="261">
        <v>57</v>
      </c>
      <c r="BR63" s="262"/>
      <c r="BS63" s="826"/>
      <c r="BT63" s="827"/>
      <c r="BU63" s="827"/>
      <c r="BV63" s="827"/>
      <c r="BW63" s="827"/>
      <c r="BX63" s="827"/>
      <c r="BY63" s="827"/>
      <c r="BZ63" s="827"/>
      <c r="CA63" s="827"/>
      <c r="CB63" s="827"/>
      <c r="CC63" s="827"/>
      <c r="CD63" s="827"/>
      <c r="CE63" s="827"/>
      <c r="CF63" s="827"/>
      <c r="CG63" s="828"/>
      <c r="CH63" s="784"/>
      <c r="CI63" s="785"/>
      <c r="CJ63" s="785"/>
      <c r="CK63" s="785"/>
      <c r="CL63" s="786"/>
      <c r="CM63" s="784"/>
      <c r="CN63" s="785"/>
      <c r="CO63" s="785"/>
      <c r="CP63" s="785"/>
      <c r="CQ63" s="786"/>
      <c r="CR63" s="784"/>
      <c r="CS63" s="785"/>
      <c r="CT63" s="785"/>
      <c r="CU63" s="785"/>
      <c r="CV63" s="786"/>
      <c r="CW63" s="784"/>
      <c r="CX63" s="785"/>
      <c r="CY63" s="785"/>
      <c r="CZ63" s="785"/>
      <c r="DA63" s="786"/>
      <c r="DB63" s="784"/>
      <c r="DC63" s="785"/>
      <c r="DD63" s="785"/>
      <c r="DE63" s="785"/>
      <c r="DF63" s="786"/>
      <c r="DG63" s="784"/>
      <c r="DH63" s="785"/>
      <c r="DI63" s="785"/>
      <c r="DJ63" s="785"/>
      <c r="DK63" s="786"/>
      <c r="DL63" s="784"/>
      <c r="DM63" s="785"/>
      <c r="DN63" s="785"/>
      <c r="DO63" s="785"/>
      <c r="DP63" s="786"/>
      <c r="DQ63" s="784"/>
      <c r="DR63" s="785"/>
      <c r="DS63" s="785"/>
      <c r="DT63" s="785"/>
      <c r="DU63" s="786"/>
      <c r="DV63" s="812"/>
      <c r="DW63" s="813"/>
      <c r="DX63" s="813"/>
      <c r="DY63" s="813"/>
      <c r="DZ63" s="81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26"/>
      <c r="BT64" s="827"/>
      <c r="BU64" s="827"/>
      <c r="BV64" s="827"/>
      <c r="BW64" s="827"/>
      <c r="BX64" s="827"/>
      <c r="BY64" s="827"/>
      <c r="BZ64" s="827"/>
      <c r="CA64" s="827"/>
      <c r="CB64" s="827"/>
      <c r="CC64" s="827"/>
      <c r="CD64" s="827"/>
      <c r="CE64" s="827"/>
      <c r="CF64" s="827"/>
      <c r="CG64" s="828"/>
      <c r="CH64" s="784"/>
      <c r="CI64" s="785"/>
      <c r="CJ64" s="785"/>
      <c r="CK64" s="785"/>
      <c r="CL64" s="786"/>
      <c r="CM64" s="784"/>
      <c r="CN64" s="785"/>
      <c r="CO64" s="785"/>
      <c r="CP64" s="785"/>
      <c r="CQ64" s="786"/>
      <c r="CR64" s="784"/>
      <c r="CS64" s="785"/>
      <c r="CT64" s="785"/>
      <c r="CU64" s="785"/>
      <c r="CV64" s="786"/>
      <c r="CW64" s="784"/>
      <c r="CX64" s="785"/>
      <c r="CY64" s="785"/>
      <c r="CZ64" s="785"/>
      <c r="DA64" s="786"/>
      <c r="DB64" s="784"/>
      <c r="DC64" s="785"/>
      <c r="DD64" s="785"/>
      <c r="DE64" s="785"/>
      <c r="DF64" s="786"/>
      <c r="DG64" s="784"/>
      <c r="DH64" s="785"/>
      <c r="DI64" s="785"/>
      <c r="DJ64" s="785"/>
      <c r="DK64" s="786"/>
      <c r="DL64" s="784"/>
      <c r="DM64" s="785"/>
      <c r="DN64" s="785"/>
      <c r="DO64" s="785"/>
      <c r="DP64" s="786"/>
      <c r="DQ64" s="784"/>
      <c r="DR64" s="785"/>
      <c r="DS64" s="785"/>
      <c r="DT64" s="785"/>
      <c r="DU64" s="786"/>
      <c r="DV64" s="812"/>
      <c r="DW64" s="813"/>
      <c r="DX64" s="813"/>
      <c r="DY64" s="813"/>
      <c r="DZ64" s="814"/>
      <c r="EA64" s="245"/>
    </row>
    <row r="65" spans="1:131" s="246" customFormat="1" ht="26.25" customHeight="1" thickBot="1" x14ac:dyDescent="0.2">
      <c r="A65" s="251" t="s">
        <v>420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26"/>
      <c r="BT65" s="827"/>
      <c r="BU65" s="827"/>
      <c r="BV65" s="827"/>
      <c r="BW65" s="827"/>
      <c r="BX65" s="827"/>
      <c r="BY65" s="827"/>
      <c r="BZ65" s="827"/>
      <c r="CA65" s="827"/>
      <c r="CB65" s="827"/>
      <c r="CC65" s="827"/>
      <c r="CD65" s="827"/>
      <c r="CE65" s="827"/>
      <c r="CF65" s="827"/>
      <c r="CG65" s="828"/>
      <c r="CH65" s="784"/>
      <c r="CI65" s="785"/>
      <c r="CJ65" s="785"/>
      <c r="CK65" s="785"/>
      <c r="CL65" s="786"/>
      <c r="CM65" s="784"/>
      <c r="CN65" s="785"/>
      <c r="CO65" s="785"/>
      <c r="CP65" s="785"/>
      <c r="CQ65" s="786"/>
      <c r="CR65" s="784"/>
      <c r="CS65" s="785"/>
      <c r="CT65" s="785"/>
      <c r="CU65" s="785"/>
      <c r="CV65" s="786"/>
      <c r="CW65" s="784"/>
      <c r="CX65" s="785"/>
      <c r="CY65" s="785"/>
      <c r="CZ65" s="785"/>
      <c r="DA65" s="786"/>
      <c r="DB65" s="784"/>
      <c r="DC65" s="785"/>
      <c r="DD65" s="785"/>
      <c r="DE65" s="785"/>
      <c r="DF65" s="786"/>
      <c r="DG65" s="784"/>
      <c r="DH65" s="785"/>
      <c r="DI65" s="785"/>
      <c r="DJ65" s="785"/>
      <c r="DK65" s="786"/>
      <c r="DL65" s="784"/>
      <c r="DM65" s="785"/>
      <c r="DN65" s="785"/>
      <c r="DO65" s="785"/>
      <c r="DP65" s="786"/>
      <c r="DQ65" s="784"/>
      <c r="DR65" s="785"/>
      <c r="DS65" s="785"/>
      <c r="DT65" s="785"/>
      <c r="DU65" s="786"/>
      <c r="DV65" s="812"/>
      <c r="DW65" s="813"/>
      <c r="DX65" s="813"/>
      <c r="DY65" s="813"/>
      <c r="DZ65" s="814"/>
      <c r="EA65" s="245"/>
    </row>
    <row r="66" spans="1:131" s="246" customFormat="1" ht="26.25" customHeight="1" x14ac:dyDescent="0.15">
      <c r="A66" s="765" t="s">
        <v>421</v>
      </c>
      <c r="B66" s="766"/>
      <c r="C66" s="766"/>
      <c r="D66" s="766"/>
      <c r="E66" s="766"/>
      <c r="F66" s="766"/>
      <c r="G66" s="766"/>
      <c r="H66" s="766"/>
      <c r="I66" s="766"/>
      <c r="J66" s="766"/>
      <c r="K66" s="766"/>
      <c r="L66" s="766"/>
      <c r="M66" s="766"/>
      <c r="N66" s="766"/>
      <c r="O66" s="766"/>
      <c r="P66" s="767"/>
      <c r="Q66" s="771" t="s">
        <v>422</v>
      </c>
      <c r="R66" s="772"/>
      <c r="S66" s="772"/>
      <c r="T66" s="772"/>
      <c r="U66" s="773"/>
      <c r="V66" s="771" t="s">
        <v>423</v>
      </c>
      <c r="W66" s="772"/>
      <c r="X66" s="772"/>
      <c r="Y66" s="772"/>
      <c r="Z66" s="773"/>
      <c r="AA66" s="771" t="s">
        <v>424</v>
      </c>
      <c r="AB66" s="772"/>
      <c r="AC66" s="772"/>
      <c r="AD66" s="772"/>
      <c r="AE66" s="773"/>
      <c r="AF66" s="896" t="s">
        <v>425</v>
      </c>
      <c r="AG66" s="857"/>
      <c r="AH66" s="857"/>
      <c r="AI66" s="857"/>
      <c r="AJ66" s="897"/>
      <c r="AK66" s="771" t="s">
        <v>426</v>
      </c>
      <c r="AL66" s="766"/>
      <c r="AM66" s="766"/>
      <c r="AN66" s="766"/>
      <c r="AO66" s="767"/>
      <c r="AP66" s="771" t="s">
        <v>427</v>
      </c>
      <c r="AQ66" s="772"/>
      <c r="AR66" s="772"/>
      <c r="AS66" s="772"/>
      <c r="AT66" s="773"/>
      <c r="AU66" s="771" t="s">
        <v>428</v>
      </c>
      <c r="AV66" s="772"/>
      <c r="AW66" s="772"/>
      <c r="AX66" s="772"/>
      <c r="AY66" s="773"/>
      <c r="AZ66" s="771" t="s">
        <v>383</v>
      </c>
      <c r="BA66" s="772"/>
      <c r="BB66" s="772"/>
      <c r="BC66" s="772"/>
      <c r="BD66" s="778"/>
      <c r="BE66" s="264"/>
      <c r="BF66" s="264"/>
      <c r="BG66" s="264"/>
      <c r="BH66" s="264"/>
      <c r="BI66" s="264"/>
      <c r="BJ66" s="264"/>
      <c r="BK66" s="264"/>
      <c r="BL66" s="264"/>
      <c r="BM66" s="264"/>
      <c r="BN66" s="264"/>
      <c r="BO66" s="264"/>
      <c r="BP66" s="264"/>
      <c r="BQ66" s="261">
        <v>60</v>
      </c>
      <c r="BR66" s="266"/>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5"/>
    </row>
    <row r="67" spans="1:131" s="246" customFormat="1" ht="26.25" customHeight="1" thickBot="1" x14ac:dyDescent="0.2">
      <c r="A67" s="768"/>
      <c r="B67" s="769"/>
      <c r="C67" s="769"/>
      <c r="D67" s="769"/>
      <c r="E67" s="769"/>
      <c r="F67" s="769"/>
      <c r="G67" s="769"/>
      <c r="H67" s="769"/>
      <c r="I67" s="769"/>
      <c r="J67" s="769"/>
      <c r="K67" s="769"/>
      <c r="L67" s="769"/>
      <c r="M67" s="769"/>
      <c r="N67" s="769"/>
      <c r="O67" s="769"/>
      <c r="P67" s="770"/>
      <c r="Q67" s="774"/>
      <c r="R67" s="775"/>
      <c r="S67" s="775"/>
      <c r="T67" s="775"/>
      <c r="U67" s="776"/>
      <c r="V67" s="774"/>
      <c r="W67" s="775"/>
      <c r="X67" s="775"/>
      <c r="Y67" s="775"/>
      <c r="Z67" s="776"/>
      <c r="AA67" s="774"/>
      <c r="AB67" s="775"/>
      <c r="AC67" s="775"/>
      <c r="AD67" s="775"/>
      <c r="AE67" s="776"/>
      <c r="AF67" s="898"/>
      <c r="AG67" s="860"/>
      <c r="AH67" s="860"/>
      <c r="AI67" s="860"/>
      <c r="AJ67" s="899"/>
      <c r="AK67" s="900"/>
      <c r="AL67" s="769"/>
      <c r="AM67" s="769"/>
      <c r="AN67" s="769"/>
      <c r="AO67" s="770"/>
      <c r="AP67" s="774"/>
      <c r="AQ67" s="775"/>
      <c r="AR67" s="775"/>
      <c r="AS67" s="775"/>
      <c r="AT67" s="776"/>
      <c r="AU67" s="774"/>
      <c r="AV67" s="775"/>
      <c r="AW67" s="775"/>
      <c r="AX67" s="775"/>
      <c r="AY67" s="776"/>
      <c r="AZ67" s="774"/>
      <c r="BA67" s="775"/>
      <c r="BB67" s="775"/>
      <c r="BC67" s="775"/>
      <c r="BD67" s="780"/>
      <c r="BE67" s="264"/>
      <c r="BF67" s="264"/>
      <c r="BG67" s="264"/>
      <c r="BH67" s="264"/>
      <c r="BI67" s="264"/>
      <c r="BJ67" s="264"/>
      <c r="BK67" s="264"/>
      <c r="BL67" s="264"/>
      <c r="BM67" s="264"/>
      <c r="BN67" s="264"/>
      <c r="BO67" s="264"/>
      <c r="BP67" s="264"/>
      <c r="BQ67" s="261">
        <v>61</v>
      </c>
      <c r="BR67" s="266"/>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5"/>
    </row>
    <row r="68" spans="1:131" s="246" customFormat="1" ht="26.25" customHeight="1" thickTop="1" x14ac:dyDescent="0.15">
      <c r="A68" s="257">
        <v>1</v>
      </c>
      <c r="B68" s="913" t="s">
        <v>592</v>
      </c>
      <c r="C68" s="914"/>
      <c r="D68" s="914"/>
      <c r="E68" s="914"/>
      <c r="F68" s="914"/>
      <c r="G68" s="914"/>
      <c r="H68" s="914"/>
      <c r="I68" s="914"/>
      <c r="J68" s="914"/>
      <c r="K68" s="914"/>
      <c r="L68" s="914"/>
      <c r="M68" s="914"/>
      <c r="N68" s="914"/>
      <c r="O68" s="914"/>
      <c r="P68" s="915"/>
      <c r="Q68" s="916">
        <v>3676</v>
      </c>
      <c r="R68" s="910"/>
      <c r="S68" s="910"/>
      <c r="T68" s="910"/>
      <c r="U68" s="910"/>
      <c r="V68" s="910">
        <v>3421</v>
      </c>
      <c r="W68" s="910"/>
      <c r="X68" s="910"/>
      <c r="Y68" s="910"/>
      <c r="Z68" s="910"/>
      <c r="AA68" s="910">
        <f>Q68-V68</f>
        <v>255</v>
      </c>
      <c r="AB68" s="910"/>
      <c r="AC68" s="910"/>
      <c r="AD68" s="910"/>
      <c r="AE68" s="910"/>
      <c r="AF68" s="910">
        <v>255</v>
      </c>
      <c r="AG68" s="910"/>
      <c r="AH68" s="910"/>
      <c r="AI68" s="910"/>
      <c r="AJ68" s="910"/>
      <c r="AK68" s="910" t="s">
        <v>528</v>
      </c>
      <c r="AL68" s="910"/>
      <c r="AM68" s="910"/>
      <c r="AN68" s="910"/>
      <c r="AO68" s="910"/>
      <c r="AP68" s="910" t="s">
        <v>591</v>
      </c>
      <c r="AQ68" s="910"/>
      <c r="AR68" s="910"/>
      <c r="AS68" s="910"/>
      <c r="AT68" s="910"/>
      <c r="AU68" s="910" t="s">
        <v>528</v>
      </c>
      <c r="AV68" s="910"/>
      <c r="AW68" s="910"/>
      <c r="AX68" s="910"/>
      <c r="AY68" s="910"/>
      <c r="AZ68" s="911"/>
      <c r="BA68" s="911"/>
      <c r="BB68" s="911"/>
      <c r="BC68" s="911"/>
      <c r="BD68" s="912"/>
      <c r="BE68" s="264"/>
      <c r="BF68" s="264"/>
      <c r="BG68" s="264"/>
      <c r="BH68" s="264"/>
      <c r="BI68" s="264"/>
      <c r="BJ68" s="264"/>
      <c r="BK68" s="264"/>
      <c r="BL68" s="264"/>
      <c r="BM68" s="264"/>
      <c r="BN68" s="264"/>
      <c r="BO68" s="264"/>
      <c r="BP68" s="264"/>
      <c r="BQ68" s="261">
        <v>62</v>
      </c>
      <c r="BR68" s="266"/>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5"/>
    </row>
    <row r="69" spans="1:131" s="246" customFormat="1" ht="26.25" customHeight="1" x14ac:dyDescent="0.15">
      <c r="A69" s="260">
        <v>2</v>
      </c>
      <c r="B69" s="917" t="s">
        <v>593</v>
      </c>
      <c r="C69" s="918"/>
      <c r="D69" s="918"/>
      <c r="E69" s="918"/>
      <c r="F69" s="918"/>
      <c r="G69" s="918"/>
      <c r="H69" s="918"/>
      <c r="I69" s="918"/>
      <c r="J69" s="918"/>
      <c r="K69" s="918"/>
      <c r="L69" s="918"/>
      <c r="M69" s="918"/>
      <c r="N69" s="918"/>
      <c r="O69" s="918"/>
      <c r="P69" s="919"/>
      <c r="Q69" s="920">
        <v>2185</v>
      </c>
      <c r="R69" s="875"/>
      <c r="S69" s="875"/>
      <c r="T69" s="875"/>
      <c r="U69" s="875"/>
      <c r="V69" s="875">
        <v>2144</v>
      </c>
      <c r="W69" s="875"/>
      <c r="X69" s="875"/>
      <c r="Y69" s="875"/>
      <c r="Z69" s="875"/>
      <c r="AA69" s="875">
        <f>Q69-V69</f>
        <v>41</v>
      </c>
      <c r="AB69" s="875"/>
      <c r="AC69" s="875"/>
      <c r="AD69" s="875"/>
      <c r="AE69" s="875"/>
      <c r="AF69" s="875">
        <v>24</v>
      </c>
      <c r="AG69" s="875"/>
      <c r="AH69" s="875"/>
      <c r="AI69" s="875"/>
      <c r="AJ69" s="875"/>
      <c r="AK69" s="875">
        <v>59</v>
      </c>
      <c r="AL69" s="875"/>
      <c r="AM69" s="875"/>
      <c r="AN69" s="875"/>
      <c r="AO69" s="875"/>
      <c r="AP69" s="875">
        <v>432</v>
      </c>
      <c r="AQ69" s="875"/>
      <c r="AR69" s="875"/>
      <c r="AS69" s="875"/>
      <c r="AT69" s="875"/>
      <c r="AU69" s="875">
        <v>50</v>
      </c>
      <c r="AV69" s="875"/>
      <c r="AW69" s="875"/>
      <c r="AX69" s="875"/>
      <c r="AY69" s="875"/>
      <c r="AZ69" s="921"/>
      <c r="BA69" s="921"/>
      <c r="BB69" s="921"/>
      <c r="BC69" s="921"/>
      <c r="BD69" s="922"/>
      <c r="BE69" s="264"/>
      <c r="BF69" s="264"/>
      <c r="BG69" s="264"/>
      <c r="BH69" s="264"/>
      <c r="BI69" s="264"/>
      <c r="BJ69" s="264"/>
      <c r="BK69" s="264"/>
      <c r="BL69" s="264"/>
      <c r="BM69" s="264"/>
      <c r="BN69" s="264"/>
      <c r="BO69" s="264"/>
      <c r="BP69" s="264"/>
      <c r="BQ69" s="261">
        <v>63</v>
      </c>
      <c r="BR69" s="266"/>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5"/>
    </row>
    <row r="70" spans="1:131" s="246" customFormat="1" ht="26.25" customHeight="1" x14ac:dyDescent="0.15">
      <c r="A70" s="260">
        <v>3</v>
      </c>
      <c r="B70" s="917" t="s">
        <v>594</v>
      </c>
      <c r="C70" s="918"/>
      <c r="D70" s="918"/>
      <c r="E70" s="918"/>
      <c r="F70" s="918"/>
      <c r="G70" s="918"/>
      <c r="H70" s="918"/>
      <c r="I70" s="918"/>
      <c r="J70" s="918"/>
      <c r="K70" s="918"/>
      <c r="L70" s="918"/>
      <c r="M70" s="918"/>
      <c r="N70" s="918"/>
      <c r="O70" s="918"/>
      <c r="P70" s="919"/>
      <c r="Q70" s="920">
        <v>18648</v>
      </c>
      <c r="R70" s="875"/>
      <c r="S70" s="875"/>
      <c r="T70" s="875"/>
      <c r="U70" s="875"/>
      <c r="V70" s="875">
        <v>18064</v>
      </c>
      <c r="W70" s="875"/>
      <c r="X70" s="875"/>
      <c r="Y70" s="875"/>
      <c r="Z70" s="875"/>
      <c r="AA70" s="875">
        <f>Q70-V70</f>
        <v>584</v>
      </c>
      <c r="AB70" s="875"/>
      <c r="AC70" s="875"/>
      <c r="AD70" s="875"/>
      <c r="AE70" s="875"/>
      <c r="AF70" s="875">
        <v>584</v>
      </c>
      <c r="AG70" s="875"/>
      <c r="AH70" s="875"/>
      <c r="AI70" s="875"/>
      <c r="AJ70" s="875"/>
      <c r="AK70" s="875" t="s">
        <v>528</v>
      </c>
      <c r="AL70" s="875"/>
      <c r="AM70" s="875"/>
      <c r="AN70" s="875"/>
      <c r="AO70" s="875"/>
      <c r="AP70" s="875" t="s">
        <v>528</v>
      </c>
      <c r="AQ70" s="875"/>
      <c r="AR70" s="875"/>
      <c r="AS70" s="875"/>
      <c r="AT70" s="875"/>
      <c r="AU70" s="875" t="s">
        <v>528</v>
      </c>
      <c r="AV70" s="875"/>
      <c r="AW70" s="875"/>
      <c r="AX70" s="875"/>
      <c r="AY70" s="875"/>
      <c r="AZ70" s="921"/>
      <c r="BA70" s="921"/>
      <c r="BB70" s="921"/>
      <c r="BC70" s="921"/>
      <c r="BD70" s="922"/>
      <c r="BE70" s="264"/>
      <c r="BF70" s="264"/>
      <c r="BG70" s="264"/>
      <c r="BH70" s="264"/>
      <c r="BI70" s="264"/>
      <c r="BJ70" s="264"/>
      <c r="BK70" s="264"/>
      <c r="BL70" s="264"/>
      <c r="BM70" s="264"/>
      <c r="BN70" s="264"/>
      <c r="BO70" s="264"/>
      <c r="BP70" s="264"/>
      <c r="BQ70" s="261">
        <v>64</v>
      </c>
      <c r="BR70" s="266"/>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5"/>
    </row>
    <row r="71" spans="1:131" s="246" customFormat="1" ht="26.25" customHeight="1" x14ac:dyDescent="0.15">
      <c r="A71" s="260">
        <v>4</v>
      </c>
      <c r="B71" s="917" t="s">
        <v>595</v>
      </c>
      <c r="C71" s="918"/>
      <c r="D71" s="918"/>
      <c r="E71" s="918"/>
      <c r="F71" s="918"/>
      <c r="G71" s="918"/>
      <c r="H71" s="918"/>
      <c r="I71" s="918"/>
      <c r="J71" s="918"/>
      <c r="K71" s="918"/>
      <c r="L71" s="918"/>
      <c r="M71" s="918"/>
      <c r="N71" s="918"/>
      <c r="O71" s="918"/>
      <c r="P71" s="919"/>
      <c r="Q71" s="920">
        <v>1811</v>
      </c>
      <c r="R71" s="875"/>
      <c r="S71" s="875"/>
      <c r="T71" s="875"/>
      <c r="U71" s="875"/>
      <c r="V71" s="875">
        <v>1808</v>
      </c>
      <c r="W71" s="875"/>
      <c r="X71" s="875"/>
      <c r="Y71" s="875"/>
      <c r="Z71" s="875"/>
      <c r="AA71" s="875">
        <f>Q71-V71</f>
        <v>3</v>
      </c>
      <c r="AB71" s="875"/>
      <c r="AC71" s="875"/>
      <c r="AD71" s="875"/>
      <c r="AE71" s="875"/>
      <c r="AF71" s="875">
        <v>3</v>
      </c>
      <c r="AG71" s="875"/>
      <c r="AH71" s="875"/>
      <c r="AI71" s="875"/>
      <c r="AJ71" s="875"/>
      <c r="AK71" s="875" t="s">
        <v>528</v>
      </c>
      <c r="AL71" s="875"/>
      <c r="AM71" s="875"/>
      <c r="AN71" s="875"/>
      <c r="AO71" s="875"/>
      <c r="AP71" s="875" t="s">
        <v>528</v>
      </c>
      <c r="AQ71" s="875"/>
      <c r="AR71" s="875"/>
      <c r="AS71" s="875"/>
      <c r="AT71" s="875"/>
      <c r="AU71" s="875" t="s">
        <v>528</v>
      </c>
      <c r="AV71" s="875"/>
      <c r="AW71" s="875"/>
      <c r="AX71" s="875"/>
      <c r="AY71" s="875"/>
      <c r="AZ71" s="921"/>
      <c r="BA71" s="921"/>
      <c r="BB71" s="921"/>
      <c r="BC71" s="921"/>
      <c r="BD71" s="922"/>
      <c r="BE71" s="264"/>
      <c r="BF71" s="264"/>
      <c r="BG71" s="264"/>
      <c r="BH71" s="264"/>
      <c r="BI71" s="264"/>
      <c r="BJ71" s="264"/>
      <c r="BK71" s="264"/>
      <c r="BL71" s="264"/>
      <c r="BM71" s="264"/>
      <c r="BN71" s="264"/>
      <c r="BO71" s="264"/>
      <c r="BP71" s="264"/>
      <c r="BQ71" s="261">
        <v>65</v>
      </c>
      <c r="BR71" s="266"/>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5"/>
    </row>
    <row r="72" spans="1:131" s="246" customFormat="1" ht="26.25" customHeight="1" x14ac:dyDescent="0.15">
      <c r="A72" s="260">
        <v>5</v>
      </c>
      <c r="B72" s="917" t="s">
        <v>596</v>
      </c>
      <c r="C72" s="918"/>
      <c r="D72" s="918"/>
      <c r="E72" s="918"/>
      <c r="F72" s="918"/>
      <c r="G72" s="918"/>
      <c r="H72" s="918"/>
      <c r="I72" s="918"/>
      <c r="J72" s="918"/>
      <c r="K72" s="918"/>
      <c r="L72" s="918"/>
      <c r="M72" s="918"/>
      <c r="N72" s="918"/>
      <c r="O72" s="918"/>
      <c r="P72" s="919"/>
      <c r="Q72" s="920">
        <v>41</v>
      </c>
      <c r="R72" s="875"/>
      <c r="S72" s="875"/>
      <c r="T72" s="875"/>
      <c r="U72" s="875"/>
      <c r="V72" s="875">
        <v>40</v>
      </c>
      <c r="W72" s="875"/>
      <c r="X72" s="875"/>
      <c r="Y72" s="875"/>
      <c r="Z72" s="875"/>
      <c r="AA72" s="875">
        <v>1</v>
      </c>
      <c r="AB72" s="875"/>
      <c r="AC72" s="875"/>
      <c r="AD72" s="875"/>
      <c r="AE72" s="875"/>
      <c r="AF72" s="875">
        <v>1</v>
      </c>
      <c r="AG72" s="875"/>
      <c r="AH72" s="875"/>
      <c r="AI72" s="875"/>
      <c r="AJ72" s="875"/>
      <c r="AK72" s="875">
        <v>39</v>
      </c>
      <c r="AL72" s="875"/>
      <c r="AM72" s="875"/>
      <c r="AN72" s="875"/>
      <c r="AO72" s="875"/>
      <c r="AP72" s="875">
        <v>345</v>
      </c>
      <c r="AQ72" s="875"/>
      <c r="AR72" s="875"/>
      <c r="AS72" s="875"/>
      <c r="AT72" s="875"/>
      <c r="AU72" s="875" t="s">
        <v>528</v>
      </c>
      <c r="AV72" s="875"/>
      <c r="AW72" s="875"/>
      <c r="AX72" s="875"/>
      <c r="AY72" s="875"/>
      <c r="AZ72" s="921"/>
      <c r="BA72" s="921"/>
      <c r="BB72" s="921"/>
      <c r="BC72" s="921"/>
      <c r="BD72" s="922"/>
      <c r="BE72" s="264"/>
      <c r="BF72" s="264"/>
      <c r="BG72" s="264"/>
      <c r="BH72" s="264"/>
      <c r="BI72" s="264"/>
      <c r="BJ72" s="264"/>
      <c r="BK72" s="264"/>
      <c r="BL72" s="264"/>
      <c r="BM72" s="264"/>
      <c r="BN72" s="264"/>
      <c r="BO72" s="264"/>
      <c r="BP72" s="264"/>
      <c r="BQ72" s="261">
        <v>66</v>
      </c>
      <c r="BR72" s="266"/>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5"/>
    </row>
    <row r="73" spans="1:131" s="246" customFormat="1" ht="26.25" customHeight="1" x14ac:dyDescent="0.15">
      <c r="A73" s="260">
        <v>6</v>
      </c>
      <c r="B73" s="917" t="s">
        <v>597</v>
      </c>
      <c r="C73" s="918"/>
      <c r="D73" s="918"/>
      <c r="E73" s="918"/>
      <c r="F73" s="918"/>
      <c r="G73" s="918"/>
      <c r="H73" s="918"/>
      <c r="I73" s="918"/>
      <c r="J73" s="918"/>
      <c r="K73" s="918"/>
      <c r="L73" s="918"/>
      <c r="M73" s="918"/>
      <c r="N73" s="918"/>
      <c r="O73" s="918"/>
      <c r="P73" s="919"/>
      <c r="Q73" s="920">
        <v>446</v>
      </c>
      <c r="R73" s="875"/>
      <c r="S73" s="875"/>
      <c r="T73" s="875"/>
      <c r="U73" s="875"/>
      <c r="V73" s="875">
        <v>354</v>
      </c>
      <c r="W73" s="875"/>
      <c r="X73" s="875"/>
      <c r="Y73" s="875"/>
      <c r="Z73" s="875"/>
      <c r="AA73" s="875">
        <f>Q73-V73</f>
        <v>92</v>
      </c>
      <c r="AB73" s="875"/>
      <c r="AC73" s="875"/>
      <c r="AD73" s="875"/>
      <c r="AE73" s="875"/>
      <c r="AF73" s="875">
        <v>-97</v>
      </c>
      <c r="AG73" s="875"/>
      <c r="AH73" s="875"/>
      <c r="AI73" s="875"/>
      <c r="AJ73" s="875"/>
      <c r="AK73" s="875">
        <v>329</v>
      </c>
      <c r="AL73" s="875"/>
      <c r="AM73" s="875"/>
      <c r="AN73" s="875"/>
      <c r="AO73" s="875"/>
      <c r="AP73" s="875">
        <v>2546</v>
      </c>
      <c r="AQ73" s="875"/>
      <c r="AR73" s="875"/>
      <c r="AS73" s="875"/>
      <c r="AT73" s="875"/>
      <c r="AU73" s="875">
        <v>76</v>
      </c>
      <c r="AV73" s="875"/>
      <c r="AW73" s="875"/>
      <c r="AX73" s="875"/>
      <c r="AY73" s="875"/>
      <c r="AZ73" s="921"/>
      <c r="BA73" s="921"/>
      <c r="BB73" s="921"/>
      <c r="BC73" s="921"/>
      <c r="BD73" s="922"/>
      <c r="BE73" s="264"/>
      <c r="BF73" s="264"/>
      <c r="BG73" s="264"/>
      <c r="BH73" s="264"/>
      <c r="BI73" s="264"/>
      <c r="BJ73" s="264"/>
      <c r="BK73" s="264"/>
      <c r="BL73" s="264"/>
      <c r="BM73" s="264"/>
      <c r="BN73" s="264"/>
      <c r="BO73" s="264"/>
      <c r="BP73" s="264"/>
      <c r="BQ73" s="261">
        <v>67</v>
      </c>
      <c r="BR73" s="266"/>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5"/>
    </row>
    <row r="74" spans="1:131" s="246" customFormat="1" ht="26.25" customHeight="1" x14ac:dyDescent="0.15">
      <c r="A74" s="260">
        <v>7</v>
      </c>
      <c r="B74" s="917" t="s">
        <v>598</v>
      </c>
      <c r="C74" s="918"/>
      <c r="D74" s="918"/>
      <c r="E74" s="918"/>
      <c r="F74" s="918"/>
      <c r="G74" s="918"/>
      <c r="H74" s="918"/>
      <c r="I74" s="918"/>
      <c r="J74" s="918"/>
      <c r="K74" s="918"/>
      <c r="L74" s="918"/>
      <c r="M74" s="918"/>
      <c r="N74" s="918"/>
      <c r="O74" s="918"/>
      <c r="P74" s="919"/>
      <c r="Q74" s="920">
        <v>5951</v>
      </c>
      <c r="R74" s="875"/>
      <c r="S74" s="875"/>
      <c r="T74" s="875"/>
      <c r="U74" s="875"/>
      <c r="V74" s="875">
        <v>5935</v>
      </c>
      <c r="W74" s="875"/>
      <c r="X74" s="875"/>
      <c r="Y74" s="875"/>
      <c r="Z74" s="875"/>
      <c r="AA74" s="875">
        <f>Q74-V74</f>
        <v>16</v>
      </c>
      <c r="AB74" s="875"/>
      <c r="AC74" s="875"/>
      <c r="AD74" s="875"/>
      <c r="AE74" s="875"/>
      <c r="AF74" s="875">
        <v>1480</v>
      </c>
      <c r="AG74" s="875"/>
      <c r="AH74" s="875"/>
      <c r="AI74" s="875"/>
      <c r="AJ74" s="875"/>
      <c r="AK74" s="875" t="s">
        <v>528</v>
      </c>
      <c r="AL74" s="875"/>
      <c r="AM74" s="875"/>
      <c r="AN74" s="875"/>
      <c r="AO74" s="875"/>
      <c r="AP74" s="875">
        <v>5274</v>
      </c>
      <c r="AQ74" s="875"/>
      <c r="AR74" s="875"/>
      <c r="AS74" s="875"/>
      <c r="AT74" s="875"/>
      <c r="AU74" s="875">
        <v>85</v>
      </c>
      <c r="AV74" s="875"/>
      <c r="AW74" s="875"/>
      <c r="AX74" s="875"/>
      <c r="AY74" s="875"/>
      <c r="AZ74" s="921"/>
      <c r="BA74" s="921"/>
      <c r="BB74" s="921"/>
      <c r="BC74" s="921"/>
      <c r="BD74" s="922"/>
      <c r="BE74" s="264"/>
      <c r="BF74" s="264"/>
      <c r="BG74" s="264"/>
      <c r="BH74" s="264"/>
      <c r="BI74" s="264"/>
      <c r="BJ74" s="264"/>
      <c r="BK74" s="264"/>
      <c r="BL74" s="264"/>
      <c r="BM74" s="264"/>
      <c r="BN74" s="264"/>
      <c r="BO74" s="264"/>
      <c r="BP74" s="264"/>
      <c r="BQ74" s="261">
        <v>68</v>
      </c>
      <c r="BR74" s="266"/>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5"/>
    </row>
    <row r="75" spans="1:131" s="246" customFormat="1" ht="26.25" customHeight="1" x14ac:dyDescent="0.15">
      <c r="A75" s="260">
        <v>8</v>
      </c>
      <c r="B75" s="917" t="s">
        <v>599</v>
      </c>
      <c r="C75" s="918"/>
      <c r="D75" s="918"/>
      <c r="E75" s="918"/>
      <c r="F75" s="918"/>
      <c r="G75" s="918"/>
      <c r="H75" s="918"/>
      <c r="I75" s="918"/>
      <c r="J75" s="918"/>
      <c r="K75" s="918"/>
      <c r="L75" s="918"/>
      <c r="M75" s="918"/>
      <c r="N75" s="918"/>
      <c r="O75" s="918"/>
      <c r="P75" s="919"/>
      <c r="Q75" s="923">
        <v>8794</v>
      </c>
      <c r="R75" s="924"/>
      <c r="S75" s="924"/>
      <c r="T75" s="924"/>
      <c r="U75" s="874"/>
      <c r="V75" s="925">
        <v>8256</v>
      </c>
      <c r="W75" s="924"/>
      <c r="X75" s="924"/>
      <c r="Y75" s="924"/>
      <c r="Z75" s="874"/>
      <c r="AA75" s="925">
        <f>Q75-V75</f>
        <v>538</v>
      </c>
      <c r="AB75" s="924"/>
      <c r="AC75" s="924"/>
      <c r="AD75" s="924"/>
      <c r="AE75" s="874"/>
      <c r="AF75" s="925">
        <v>538</v>
      </c>
      <c r="AG75" s="924"/>
      <c r="AH75" s="924"/>
      <c r="AI75" s="924"/>
      <c r="AJ75" s="874"/>
      <c r="AK75" s="925">
        <v>1022</v>
      </c>
      <c r="AL75" s="924"/>
      <c r="AM75" s="924"/>
      <c r="AN75" s="924"/>
      <c r="AO75" s="874"/>
      <c r="AP75" s="925" t="s">
        <v>528</v>
      </c>
      <c r="AQ75" s="924"/>
      <c r="AR75" s="924"/>
      <c r="AS75" s="924"/>
      <c r="AT75" s="874"/>
      <c r="AU75" s="925" t="s">
        <v>528</v>
      </c>
      <c r="AV75" s="924"/>
      <c r="AW75" s="924"/>
      <c r="AX75" s="924"/>
      <c r="AY75" s="874"/>
      <c r="AZ75" s="921"/>
      <c r="BA75" s="921"/>
      <c r="BB75" s="921"/>
      <c r="BC75" s="921"/>
      <c r="BD75" s="922"/>
      <c r="BE75" s="264"/>
      <c r="BF75" s="264"/>
      <c r="BG75" s="264"/>
      <c r="BH75" s="264"/>
      <c r="BI75" s="264"/>
      <c r="BJ75" s="264"/>
      <c r="BK75" s="264"/>
      <c r="BL75" s="264"/>
      <c r="BM75" s="264"/>
      <c r="BN75" s="264"/>
      <c r="BO75" s="264"/>
      <c r="BP75" s="264"/>
      <c r="BQ75" s="261">
        <v>69</v>
      </c>
      <c r="BR75" s="266"/>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5"/>
    </row>
    <row r="76" spans="1:131" s="246" customFormat="1" ht="26.25" customHeight="1" x14ac:dyDescent="0.15">
      <c r="A76" s="260">
        <v>9</v>
      </c>
      <c r="B76" s="917" t="s">
        <v>600</v>
      </c>
      <c r="C76" s="918"/>
      <c r="D76" s="918"/>
      <c r="E76" s="918"/>
      <c r="F76" s="918"/>
      <c r="G76" s="918"/>
      <c r="H76" s="918"/>
      <c r="I76" s="918"/>
      <c r="J76" s="918"/>
      <c r="K76" s="918"/>
      <c r="L76" s="918"/>
      <c r="M76" s="918"/>
      <c r="N76" s="918"/>
      <c r="O76" s="918"/>
      <c r="P76" s="919"/>
      <c r="Q76" s="923">
        <v>49</v>
      </c>
      <c r="R76" s="924"/>
      <c r="S76" s="924"/>
      <c r="T76" s="924"/>
      <c r="U76" s="874"/>
      <c r="V76" s="925">
        <v>33</v>
      </c>
      <c r="W76" s="924"/>
      <c r="X76" s="924"/>
      <c r="Y76" s="924"/>
      <c r="Z76" s="874"/>
      <c r="AA76" s="925">
        <f t="shared" ref="AA76:AA80" si="0">Q76-V76</f>
        <v>16</v>
      </c>
      <c r="AB76" s="924"/>
      <c r="AC76" s="924"/>
      <c r="AD76" s="924"/>
      <c r="AE76" s="874"/>
      <c r="AF76" s="925">
        <v>16</v>
      </c>
      <c r="AG76" s="924"/>
      <c r="AH76" s="924"/>
      <c r="AI76" s="924"/>
      <c r="AJ76" s="874"/>
      <c r="AK76" s="925" t="s">
        <v>528</v>
      </c>
      <c r="AL76" s="924"/>
      <c r="AM76" s="924"/>
      <c r="AN76" s="924"/>
      <c r="AO76" s="874"/>
      <c r="AP76" s="925" t="s">
        <v>528</v>
      </c>
      <c r="AQ76" s="924"/>
      <c r="AR76" s="924"/>
      <c r="AS76" s="924"/>
      <c r="AT76" s="874"/>
      <c r="AU76" s="925" t="s">
        <v>528</v>
      </c>
      <c r="AV76" s="924"/>
      <c r="AW76" s="924"/>
      <c r="AX76" s="924"/>
      <c r="AY76" s="874"/>
      <c r="AZ76" s="921"/>
      <c r="BA76" s="921"/>
      <c r="BB76" s="921"/>
      <c r="BC76" s="921"/>
      <c r="BD76" s="922"/>
      <c r="BE76" s="264"/>
      <c r="BF76" s="264"/>
      <c r="BG76" s="264"/>
      <c r="BH76" s="264"/>
      <c r="BI76" s="264"/>
      <c r="BJ76" s="264"/>
      <c r="BK76" s="264"/>
      <c r="BL76" s="264"/>
      <c r="BM76" s="264"/>
      <c r="BN76" s="264"/>
      <c r="BO76" s="264"/>
      <c r="BP76" s="264"/>
      <c r="BQ76" s="261">
        <v>70</v>
      </c>
      <c r="BR76" s="266"/>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5"/>
    </row>
    <row r="77" spans="1:131" s="246" customFormat="1" ht="26.25" customHeight="1" x14ac:dyDescent="0.15">
      <c r="A77" s="260">
        <v>10</v>
      </c>
      <c r="B77" s="917" t="s">
        <v>601</v>
      </c>
      <c r="C77" s="918"/>
      <c r="D77" s="918"/>
      <c r="E77" s="918"/>
      <c r="F77" s="918"/>
      <c r="G77" s="918"/>
      <c r="H77" s="918"/>
      <c r="I77" s="918"/>
      <c r="J77" s="918"/>
      <c r="K77" s="918"/>
      <c r="L77" s="918"/>
      <c r="M77" s="918"/>
      <c r="N77" s="918"/>
      <c r="O77" s="918"/>
      <c r="P77" s="919"/>
      <c r="Q77" s="923">
        <v>11</v>
      </c>
      <c r="R77" s="924"/>
      <c r="S77" s="924"/>
      <c r="T77" s="924"/>
      <c r="U77" s="874"/>
      <c r="V77" s="925">
        <v>9</v>
      </c>
      <c r="W77" s="924"/>
      <c r="X77" s="924"/>
      <c r="Y77" s="924"/>
      <c r="Z77" s="874"/>
      <c r="AA77" s="925">
        <f t="shared" si="0"/>
        <v>2</v>
      </c>
      <c r="AB77" s="924"/>
      <c r="AC77" s="924"/>
      <c r="AD77" s="924"/>
      <c r="AE77" s="874"/>
      <c r="AF77" s="925">
        <v>2</v>
      </c>
      <c r="AG77" s="924"/>
      <c r="AH77" s="924"/>
      <c r="AI77" s="924"/>
      <c r="AJ77" s="874"/>
      <c r="AK77" s="925" t="s">
        <v>528</v>
      </c>
      <c r="AL77" s="924"/>
      <c r="AM77" s="924"/>
      <c r="AN77" s="924"/>
      <c r="AO77" s="874"/>
      <c r="AP77" s="925" t="s">
        <v>528</v>
      </c>
      <c r="AQ77" s="924"/>
      <c r="AR77" s="924"/>
      <c r="AS77" s="924"/>
      <c r="AT77" s="874"/>
      <c r="AU77" s="925" t="s">
        <v>528</v>
      </c>
      <c r="AV77" s="924"/>
      <c r="AW77" s="924"/>
      <c r="AX77" s="924"/>
      <c r="AY77" s="874"/>
      <c r="AZ77" s="921"/>
      <c r="BA77" s="921"/>
      <c r="BB77" s="921"/>
      <c r="BC77" s="921"/>
      <c r="BD77" s="922"/>
      <c r="BE77" s="264"/>
      <c r="BF77" s="264"/>
      <c r="BG77" s="264"/>
      <c r="BH77" s="264"/>
      <c r="BI77" s="264"/>
      <c r="BJ77" s="264"/>
      <c r="BK77" s="264"/>
      <c r="BL77" s="264"/>
      <c r="BM77" s="264"/>
      <c r="BN77" s="264"/>
      <c r="BO77" s="264"/>
      <c r="BP77" s="264"/>
      <c r="BQ77" s="261">
        <v>71</v>
      </c>
      <c r="BR77" s="266"/>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5"/>
    </row>
    <row r="78" spans="1:131" s="246" customFormat="1" ht="26.25" customHeight="1" x14ac:dyDescent="0.15">
      <c r="A78" s="260">
        <v>11</v>
      </c>
      <c r="B78" s="917" t="s">
        <v>602</v>
      </c>
      <c r="C78" s="918"/>
      <c r="D78" s="918"/>
      <c r="E78" s="918"/>
      <c r="F78" s="918"/>
      <c r="G78" s="918"/>
      <c r="H78" s="918"/>
      <c r="I78" s="918"/>
      <c r="J78" s="918"/>
      <c r="K78" s="918"/>
      <c r="L78" s="918"/>
      <c r="M78" s="918"/>
      <c r="N78" s="918"/>
      <c r="O78" s="918"/>
      <c r="P78" s="919"/>
      <c r="Q78" s="920">
        <v>2</v>
      </c>
      <c r="R78" s="875"/>
      <c r="S78" s="875"/>
      <c r="T78" s="875"/>
      <c r="U78" s="875"/>
      <c r="V78" s="875">
        <v>1</v>
      </c>
      <c r="W78" s="875"/>
      <c r="X78" s="875"/>
      <c r="Y78" s="875"/>
      <c r="Z78" s="875"/>
      <c r="AA78" s="925">
        <f t="shared" si="0"/>
        <v>1</v>
      </c>
      <c r="AB78" s="924"/>
      <c r="AC78" s="924"/>
      <c r="AD78" s="924"/>
      <c r="AE78" s="874"/>
      <c r="AF78" s="875">
        <v>1</v>
      </c>
      <c r="AG78" s="875"/>
      <c r="AH78" s="875"/>
      <c r="AI78" s="875"/>
      <c r="AJ78" s="875"/>
      <c r="AK78" s="875" t="s">
        <v>528</v>
      </c>
      <c r="AL78" s="875"/>
      <c r="AM78" s="875"/>
      <c r="AN78" s="875"/>
      <c r="AO78" s="875"/>
      <c r="AP78" s="875" t="s">
        <v>528</v>
      </c>
      <c r="AQ78" s="875"/>
      <c r="AR78" s="875"/>
      <c r="AS78" s="875"/>
      <c r="AT78" s="875"/>
      <c r="AU78" s="875" t="s">
        <v>528</v>
      </c>
      <c r="AV78" s="875"/>
      <c r="AW78" s="875"/>
      <c r="AX78" s="875"/>
      <c r="AY78" s="875"/>
      <c r="AZ78" s="921"/>
      <c r="BA78" s="921"/>
      <c r="BB78" s="921"/>
      <c r="BC78" s="921"/>
      <c r="BD78" s="922"/>
      <c r="BE78" s="264"/>
      <c r="BF78" s="264"/>
      <c r="BG78" s="264"/>
      <c r="BH78" s="264"/>
      <c r="BI78" s="264"/>
      <c r="BJ78" s="267"/>
      <c r="BK78" s="267"/>
      <c r="BL78" s="267"/>
      <c r="BM78" s="267"/>
      <c r="BN78" s="267"/>
      <c r="BO78" s="264"/>
      <c r="BP78" s="264"/>
      <c r="BQ78" s="261">
        <v>72</v>
      </c>
      <c r="BR78" s="266"/>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5"/>
    </row>
    <row r="79" spans="1:131" s="246" customFormat="1" ht="26.25" customHeight="1" x14ac:dyDescent="0.15">
      <c r="A79" s="260">
        <v>12</v>
      </c>
      <c r="B79" s="917" t="s">
        <v>603</v>
      </c>
      <c r="C79" s="918"/>
      <c r="D79" s="918"/>
      <c r="E79" s="918"/>
      <c r="F79" s="918"/>
      <c r="G79" s="918"/>
      <c r="H79" s="918"/>
      <c r="I79" s="918"/>
      <c r="J79" s="918"/>
      <c r="K79" s="918"/>
      <c r="L79" s="918"/>
      <c r="M79" s="918"/>
      <c r="N79" s="918"/>
      <c r="O79" s="918"/>
      <c r="P79" s="919"/>
      <c r="Q79" s="920">
        <v>5</v>
      </c>
      <c r="R79" s="875"/>
      <c r="S79" s="875"/>
      <c r="T79" s="875"/>
      <c r="U79" s="875"/>
      <c r="V79" s="875">
        <v>2</v>
      </c>
      <c r="W79" s="875"/>
      <c r="X79" s="875"/>
      <c r="Y79" s="875"/>
      <c r="Z79" s="875"/>
      <c r="AA79" s="925">
        <f t="shared" si="0"/>
        <v>3</v>
      </c>
      <c r="AB79" s="924"/>
      <c r="AC79" s="924"/>
      <c r="AD79" s="924"/>
      <c r="AE79" s="874"/>
      <c r="AF79" s="875">
        <v>3</v>
      </c>
      <c r="AG79" s="875"/>
      <c r="AH79" s="875"/>
      <c r="AI79" s="875"/>
      <c r="AJ79" s="875"/>
      <c r="AK79" s="875" t="s">
        <v>528</v>
      </c>
      <c r="AL79" s="875"/>
      <c r="AM79" s="875"/>
      <c r="AN79" s="875"/>
      <c r="AO79" s="875"/>
      <c r="AP79" s="875" t="s">
        <v>528</v>
      </c>
      <c r="AQ79" s="875"/>
      <c r="AR79" s="875"/>
      <c r="AS79" s="875"/>
      <c r="AT79" s="875"/>
      <c r="AU79" s="875" t="s">
        <v>528</v>
      </c>
      <c r="AV79" s="875"/>
      <c r="AW79" s="875"/>
      <c r="AX79" s="875"/>
      <c r="AY79" s="875"/>
      <c r="AZ79" s="921"/>
      <c r="BA79" s="921"/>
      <c r="BB79" s="921"/>
      <c r="BC79" s="921"/>
      <c r="BD79" s="922"/>
      <c r="BE79" s="264"/>
      <c r="BF79" s="264"/>
      <c r="BG79" s="264"/>
      <c r="BH79" s="264"/>
      <c r="BI79" s="264"/>
      <c r="BJ79" s="267"/>
      <c r="BK79" s="267"/>
      <c r="BL79" s="267"/>
      <c r="BM79" s="267"/>
      <c r="BN79" s="267"/>
      <c r="BO79" s="264"/>
      <c r="BP79" s="264"/>
      <c r="BQ79" s="261">
        <v>73</v>
      </c>
      <c r="BR79" s="266"/>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5"/>
    </row>
    <row r="80" spans="1:131" s="246" customFormat="1" ht="26.25" customHeight="1" x14ac:dyDescent="0.15">
      <c r="A80" s="260">
        <v>13</v>
      </c>
      <c r="B80" s="917" t="s">
        <v>604</v>
      </c>
      <c r="C80" s="918"/>
      <c r="D80" s="918"/>
      <c r="E80" s="918"/>
      <c r="F80" s="918"/>
      <c r="G80" s="918"/>
      <c r="H80" s="918"/>
      <c r="I80" s="918"/>
      <c r="J80" s="918"/>
      <c r="K80" s="918"/>
      <c r="L80" s="918"/>
      <c r="M80" s="918"/>
      <c r="N80" s="918"/>
      <c r="O80" s="918"/>
      <c r="P80" s="919"/>
      <c r="Q80" s="920">
        <v>39</v>
      </c>
      <c r="R80" s="875"/>
      <c r="S80" s="875"/>
      <c r="T80" s="875"/>
      <c r="U80" s="875"/>
      <c r="V80" s="875">
        <v>38</v>
      </c>
      <c r="W80" s="875"/>
      <c r="X80" s="875"/>
      <c r="Y80" s="875"/>
      <c r="Z80" s="875"/>
      <c r="AA80" s="925">
        <f t="shared" si="0"/>
        <v>1</v>
      </c>
      <c r="AB80" s="924"/>
      <c r="AC80" s="924"/>
      <c r="AD80" s="924"/>
      <c r="AE80" s="874"/>
      <c r="AF80" s="875">
        <v>1</v>
      </c>
      <c r="AG80" s="875"/>
      <c r="AH80" s="875"/>
      <c r="AI80" s="875"/>
      <c r="AJ80" s="875"/>
      <c r="AK80" s="875">
        <v>5</v>
      </c>
      <c r="AL80" s="875"/>
      <c r="AM80" s="875"/>
      <c r="AN80" s="875"/>
      <c r="AO80" s="875"/>
      <c r="AP80" s="875" t="s">
        <v>528</v>
      </c>
      <c r="AQ80" s="875"/>
      <c r="AR80" s="875"/>
      <c r="AS80" s="875"/>
      <c r="AT80" s="875"/>
      <c r="AU80" s="875" t="s">
        <v>528</v>
      </c>
      <c r="AV80" s="875"/>
      <c r="AW80" s="875"/>
      <c r="AX80" s="875"/>
      <c r="AY80" s="875"/>
      <c r="AZ80" s="921"/>
      <c r="BA80" s="921"/>
      <c r="BB80" s="921"/>
      <c r="BC80" s="921"/>
      <c r="BD80" s="922"/>
      <c r="BE80" s="264"/>
      <c r="BF80" s="264"/>
      <c r="BG80" s="264"/>
      <c r="BH80" s="264"/>
      <c r="BI80" s="264"/>
      <c r="BJ80" s="264"/>
      <c r="BK80" s="264"/>
      <c r="BL80" s="264"/>
      <c r="BM80" s="264"/>
      <c r="BN80" s="264"/>
      <c r="BO80" s="264"/>
      <c r="BP80" s="264"/>
      <c r="BQ80" s="261">
        <v>74</v>
      </c>
      <c r="BR80" s="266"/>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5"/>
    </row>
    <row r="81" spans="1:131" s="246" customFormat="1" ht="26.25" customHeight="1" x14ac:dyDescent="0.15">
      <c r="A81" s="260">
        <v>14</v>
      </c>
      <c r="B81" s="917" t="s">
        <v>605</v>
      </c>
      <c r="C81" s="918"/>
      <c r="D81" s="918"/>
      <c r="E81" s="918"/>
      <c r="F81" s="918"/>
      <c r="G81" s="918"/>
      <c r="H81" s="918"/>
      <c r="I81" s="918"/>
      <c r="J81" s="918"/>
      <c r="K81" s="918"/>
      <c r="L81" s="918"/>
      <c r="M81" s="918"/>
      <c r="N81" s="918"/>
      <c r="O81" s="918"/>
      <c r="P81" s="919"/>
      <c r="Q81" s="920">
        <v>288</v>
      </c>
      <c r="R81" s="875"/>
      <c r="S81" s="875"/>
      <c r="T81" s="875"/>
      <c r="U81" s="875"/>
      <c r="V81" s="875">
        <v>279</v>
      </c>
      <c r="W81" s="875"/>
      <c r="X81" s="875"/>
      <c r="Y81" s="875"/>
      <c r="Z81" s="875"/>
      <c r="AA81" s="875">
        <f t="shared" ref="AA81" si="1">Q81-V81</f>
        <v>9</v>
      </c>
      <c r="AB81" s="875"/>
      <c r="AC81" s="875"/>
      <c r="AD81" s="875"/>
      <c r="AE81" s="875"/>
      <c r="AF81" s="875">
        <v>9</v>
      </c>
      <c r="AG81" s="875"/>
      <c r="AH81" s="875"/>
      <c r="AI81" s="875"/>
      <c r="AJ81" s="875"/>
      <c r="AK81" s="875">
        <v>22</v>
      </c>
      <c r="AL81" s="875"/>
      <c r="AM81" s="875"/>
      <c r="AN81" s="875"/>
      <c r="AO81" s="875"/>
      <c r="AP81" s="875" t="s">
        <v>528</v>
      </c>
      <c r="AQ81" s="875"/>
      <c r="AR81" s="875"/>
      <c r="AS81" s="875"/>
      <c r="AT81" s="875"/>
      <c r="AU81" s="875" t="s">
        <v>528</v>
      </c>
      <c r="AV81" s="875"/>
      <c r="AW81" s="875"/>
      <c r="AX81" s="875"/>
      <c r="AY81" s="875"/>
      <c r="AZ81" s="921"/>
      <c r="BA81" s="921"/>
      <c r="BB81" s="921"/>
      <c r="BC81" s="921"/>
      <c r="BD81" s="922"/>
      <c r="BE81" s="264"/>
      <c r="BF81" s="264"/>
      <c r="BG81" s="264"/>
      <c r="BH81" s="264"/>
      <c r="BI81" s="264"/>
      <c r="BJ81" s="264"/>
      <c r="BK81" s="264"/>
      <c r="BL81" s="264"/>
      <c r="BM81" s="264"/>
      <c r="BN81" s="264"/>
      <c r="BO81" s="264"/>
      <c r="BP81" s="264"/>
      <c r="BQ81" s="261">
        <v>75</v>
      </c>
      <c r="BR81" s="266"/>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5"/>
    </row>
    <row r="82" spans="1:131" s="246" customFormat="1" ht="26.25" customHeight="1" x14ac:dyDescent="0.15">
      <c r="A82" s="260">
        <v>15</v>
      </c>
      <c r="B82" s="917" t="s">
        <v>606</v>
      </c>
      <c r="C82" s="918"/>
      <c r="D82" s="918"/>
      <c r="E82" s="918"/>
      <c r="F82" s="918"/>
      <c r="G82" s="918"/>
      <c r="H82" s="918"/>
      <c r="I82" s="918"/>
      <c r="J82" s="918"/>
      <c r="K82" s="918"/>
      <c r="L82" s="918"/>
      <c r="M82" s="918"/>
      <c r="N82" s="918"/>
      <c r="O82" s="918"/>
      <c r="P82" s="919"/>
      <c r="Q82" s="920">
        <v>234570</v>
      </c>
      <c r="R82" s="875"/>
      <c r="S82" s="875"/>
      <c r="T82" s="875"/>
      <c r="U82" s="875"/>
      <c r="V82" s="875">
        <v>230186</v>
      </c>
      <c r="W82" s="875"/>
      <c r="X82" s="875"/>
      <c r="Y82" s="875"/>
      <c r="Z82" s="875"/>
      <c r="AA82" s="875">
        <f t="shared" ref="AA82" si="2">Q82-V82</f>
        <v>4384</v>
      </c>
      <c r="AB82" s="875"/>
      <c r="AC82" s="875"/>
      <c r="AD82" s="875"/>
      <c r="AE82" s="875"/>
      <c r="AF82" s="875">
        <v>4384</v>
      </c>
      <c r="AG82" s="875"/>
      <c r="AH82" s="875"/>
      <c r="AI82" s="875"/>
      <c r="AJ82" s="875"/>
      <c r="AK82" s="875">
        <v>38</v>
      </c>
      <c r="AL82" s="875"/>
      <c r="AM82" s="875"/>
      <c r="AN82" s="875"/>
      <c r="AO82" s="875"/>
      <c r="AP82" s="875" t="s">
        <v>528</v>
      </c>
      <c r="AQ82" s="875"/>
      <c r="AR82" s="875"/>
      <c r="AS82" s="875"/>
      <c r="AT82" s="875"/>
      <c r="AU82" s="875" t="s">
        <v>528</v>
      </c>
      <c r="AV82" s="875"/>
      <c r="AW82" s="875"/>
      <c r="AX82" s="875"/>
      <c r="AY82" s="875"/>
      <c r="AZ82" s="921"/>
      <c r="BA82" s="921"/>
      <c r="BB82" s="921"/>
      <c r="BC82" s="921"/>
      <c r="BD82" s="922"/>
      <c r="BE82" s="264"/>
      <c r="BF82" s="264"/>
      <c r="BG82" s="264"/>
      <c r="BH82" s="264"/>
      <c r="BI82" s="264"/>
      <c r="BJ82" s="264"/>
      <c r="BK82" s="264"/>
      <c r="BL82" s="264"/>
      <c r="BM82" s="264"/>
      <c r="BN82" s="264"/>
      <c r="BO82" s="264"/>
      <c r="BP82" s="264"/>
      <c r="BQ82" s="261">
        <v>76</v>
      </c>
      <c r="BR82" s="266"/>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5"/>
    </row>
    <row r="83" spans="1:131" s="246" customFormat="1" ht="26.25" customHeight="1" x14ac:dyDescent="0.15">
      <c r="A83" s="260">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264"/>
      <c r="BF83" s="264"/>
      <c r="BG83" s="264"/>
      <c r="BH83" s="264"/>
      <c r="BI83" s="264"/>
      <c r="BJ83" s="264"/>
      <c r="BK83" s="264"/>
      <c r="BL83" s="264"/>
      <c r="BM83" s="264"/>
      <c r="BN83" s="264"/>
      <c r="BO83" s="264"/>
      <c r="BP83" s="264"/>
      <c r="BQ83" s="261">
        <v>77</v>
      </c>
      <c r="BR83" s="266"/>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5"/>
    </row>
    <row r="84" spans="1:131" s="246" customFormat="1" ht="26.25" customHeight="1" x14ac:dyDescent="0.15">
      <c r="A84" s="260">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264"/>
      <c r="BF84" s="264"/>
      <c r="BG84" s="264"/>
      <c r="BH84" s="264"/>
      <c r="BI84" s="264"/>
      <c r="BJ84" s="264"/>
      <c r="BK84" s="264"/>
      <c r="BL84" s="264"/>
      <c r="BM84" s="264"/>
      <c r="BN84" s="264"/>
      <c r="BO84" s="264"/>
      <c r="BP84" s="264"/>
      <c r="BQ84" s="261">
        <v>78</v>
      </c>
      <c r="BR84" s="266"/>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5"/>
    </row>
    <row r="85" spans="1:131" s="246" customFormat="1" ht="26.25" customHeight="1" x14ac:dyDescent="0.15">
      <c r="A85" s="260">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264"/>
      <c r="BF85" s="264"/>
      <c r="BG85" s="264"/>
      <c r="BH85" s="264"/>
      <c r="BI85" s="264"/>
      <c r="BJ85" s="264"/>
      <c r="BK85" s="264"/>
      <c r="BL85" s="264"/>
      <c r="BM85" s="264"/>
      <c r="BN85" s="264"/>
      <c r="BO85" s="264"/>
      <c r="BP85" s="264"/>
      <c r="BQ85" s="261">
        <v>79</v>
      </c>
      <c r="BR85" s="266"/>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5"/>
    </row>
    <row r="86" spans="1:131" s="246" customFormat="1" ht="26.25" customHeight="1" x14ac:dyDescent="0.15">
      <c r="A86" s="260">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264"/>
      <c r="BF86" s="264"/>
      <c r="BG86" s="264"/>
      <c r="BH86" s="264"/>
      <c r="BI86" s="264"/>
      <c r="BJ86" s="264"/>
      <c r="BK86" s="264"/>
      <c r="BL86" s="264"/>
      <c r="BM86" s="264"/>
      <c r="BN86" s="264"/>
      <c r="BO86" s="264"/>
      <c r="BP86" s="264"/>
      <c r="BQ86" s="261">
        <v>80</v>
      </c>
      <c r="BR86" s="266"/>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5"/>
    </row>
    <row r="87" spans="1:131" s="246" customFormat="1" ht="26.25" customHeight="1" x14ac:dyDescent="0.15">
      <c r="A87" s="268">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4"/>
      <c r="BF87" s="264"/>
      <c r="BG87" s="264"/>
      <c r="BH87" s="264"/>
      <c r="BI87" s="264"/>
      <c r="BJ87" s="264"/>
      <c r="BK87" s="264"/>
      <c r="BL87" s="264"/>
      <c r="BM87" s="264"/>
      <c r="BN87" s="264"/>
      <c r="BO87" s="264"/>
      <c r="BP87" s="264"/>
      <c r="BQ87" s="261">
        <v>81</v>
      </c>
      <c r="BR87" s="266"/>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5"/>
    </row>
    <row r="88" spans="1:131" s="246" customFormat="1" ht="26.25" customHeight="1" thickBot="1" x14ac:dyDescent="0.2">
      <c r="A88" s="263" t="s">
        <v>395</v>
      </c>
      <c r="B88" s="834" t="s">
        <v>429</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f>SUM(AF68:AJ82)</f>
        <v>7204</v>
      </c>
      <c r="AG88" s="886"/>
      <c r="AH88" s="886"/>
      <c r="AI88" s="886"/>
      <c r="AJ88" s="886"/>
      <c r="AK88" s="883"/>
      <c r="AL88" s="883"/>
      <c r="AM88" s="883"/>
      <c r="AN88" s="883"/>
      <c r="AO88" s="883"/>
      <c r="AP88" s="886">
        <f>SUM(AP68:AT82)</f>
        <v>8597</v>
      </c>
      <c r="AQ88" s="886"/>
      <c r="AR88" s="886"/>
      <c r="AS88" s="886"/>
      <c r="AT88" s="886"/>
      <c r="AU88" s="886">
        <f>SUM(AU68:AY82)</f>
        <v>211</v>
      </c>
      <c r="AV88" s="886"/>
      <c r="AW88" s="886"/>
      <c r="AX88" s="886"/>
      <c r="AY88" s="886"/>
      <c r="AZ88" s="891"/>
      <c r="BA88" s="891"/>
      <c r="BB88" s="891"/>
      <c r="BC88" s="891"/>
      <c r="BD88" s="892"/>
      <c r="BE88" s="264"/>
      <c r="BF88" s="264"/>
      <c r="BG88" s="264"/>
      <c r="BH88" s="264"/>
      <c r="BI88" s="264"/>
      <c r="BJ88" s="264"/>
      <c r="BK88" s="264"/>
      <c r="BL88" s="264"/>
      <c r="BM88" s="264"/>
      <c r="BN88" s="264"/>
      <c r="BO88" s="264"/>
      <c r="BP88" s="264"/>
      <c r="BQ88" s="261">
        <v>82</v>
      </c>
      <c r="BR88" s="266"/>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395</v>
      </c>
      <c r="BR102" s="834" t="s">
        <v>430</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f>CR7+CR8+CR9</f>
        <v>47.5</v>
      </c>
      <c r="CS102" s="894"/>
      <c r="CT102" s="894"/>
      <c r="CU102" s="894"/>
      <c r="CV102" s="937"/>
      <c r="CW102" s="936"/>
      <c r="CX102" s="894"/>
      <c r="CY102" s="894"/>
      <c r="CZ102" s="894"/>
      <c r="DA102" s="937"/>
      <c r="DB102" s="936"/>
      <c r="DC102" s="894"/>
      <c r="DD102" s="894"/>
      <c r="DE102" s="894"/>
      <c r="DF102" s="937"/>
      <c r="DG102" s="936"/>
      <c r="DH102" s="894"/>
      <c r="DI102" s="894"/>
      <c r="DJ102" s="894"/>
      <c r="DK102" s="937"/>
      <c r="DL102" s="936"/>
      <c r="DM102" s="894"/>
      <c r="DN102" s="894"/>
      <c r="DO102" s="894"/>
      <c r="DP102" s="937"/>
      <c r="DQ102" s="936"/>
      <c r="DR102" s="894"/>
      <c r="DS102" s="894"/>
      <c r="DT102" s="894"/>
      <c r="DU102" s="937"/>
      <c r="DV102" s="960"/>
      <c r="DW102" s="961"/>
      <c r="DX102" s="961"/>
      <c r="DY102" s="961"/>
      <c r="DZ102" s="962"/>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3" t="s">
        <v>431</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4" t="s">
        <v>432</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433</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434</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65" t="s">
        <v>435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436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5" customFormat="1" ht="26.25" customHeight="1" x14ac:dyDescent="0.15">
      <c r="A109" s="958" t="s">
        <v>437</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438</v>
      </c>
      <c r="AB109" s="939"/>
      <c r="AC109" s="939"/>
      <c r="AD109" s="939"/>
      <c r="AE109" s="940"/>
      <c r="AF109" s="938" t="s">
        <v>313</v>
      </c>
      <c r="AG109" s="939"/>
      <c r="AH109" s="939"/>
      <c r="AI109" s="939"/>
      <c r="AJ109" s="940"/>
      <c r="AK109" s="938" t="s">
        <v>312</v>
      </c>
      <c r="AL109" s="939"/>
      <c r="AM109" s="939"/>
      <c r="AN109" s="939"/>
      <c r="AO109" s="940"/>
      <c r="AP109" s="938" t="s">
        <v>439</v>
      </c>
      <c r="AQ109" s="939"/>
      <c r="AR109" s="939"/>
      <c r="AS109" s="939"/>
      <c r="AT109" s="941"/>
      <c r="AU109" s="958" t="s">
        <v>437</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438</v>
      </c>
      <c r="BR109" s="939"/>
      <c r="BS109" s="939"/>
      <c r="BT109" s="939"/>
      <c r="BU109" s="940"/>
      <c r="BV109" s="938" t="s">
        <v>313</v>
      </c>
      <c r="BW109" s="939"/>
      <c r="BX109" s="939"/>
      <c r="BY109" s="939"/>
      <c r="BZ109" s="940"/>
      <c r="CA109" s="938" t="s">
        <v>312</v>
      </c>
      <c r="CB109" s="939"/>
      <c r="CC109" s="939"/>
      <c r="CD109" s="939"/>
      <c r="CE109" s="940"/>
      <c r="CF109" s="959" t="s">
        <v>439</v>
      </c>
      <c r="CG109" s="959"/>
      <c r="CH109" s="959"/>
      <c r="CI109" s="959"/>
      <c r="CJ109" s="959"/>
      <c r="CK109" s="938" t="s">
        <v>440</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438</v>
      </c>
      <c r="DH109" s="939"/>
      <c r="DI109" s="939"/>
      <c r="DJ109" s="939"/>
      <c r="DK109" s="940"/>
      <c r="DL109" s="938" t="s">
        <v>313</v>
      </c>
      <c r="DM109" s="939"/>
      <c r="DN109" s="939"/>
      <c r="DO109" s="939"/>
      <c r="DP109" s="940"/>
      <c r="DQ109" s="938" t="s">
        <v>312</v>
      </c>
      <c r="DR109" s="939"/>
      <c r="DS109" s="939"/>
      <c r="DT109" s="939"/>
      <c r="DU109" s="940"/>
      <c r="DV109" s="938" t="s">
        <v>439</v>
      </c>
      <c r="DW109" s="939"/>
      <c r="DX109" s="939"/>
      <c r="DY109" s="939"/>
      <c r="DZ109" s="941"/>
    </row>
    <row r="110" spans="1:131" s="245" customFormat="1" ht="26.25" customHeight="1" x14ac:dyDescent="0.15">
      <c r="A110" s="942" t="s">
        <v>441</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3178546</v>
      </c>
      <c r="AB110" s="946"/>
      <c r="AC110" s="946"/>
      <c r="AD110" s="946"/>
      <c r="AE110" s="947"/>
      <c r="AF110" s="948">
        <v>2844366</v>
      </c>
      <c r="AG110" s="946"/>
      <c r="AH110" s="946"/>
      <c r="AI110" s="946"/>
      <c r="AJ110" s="947"/>
      <c r="AK110" s="948">
        <v>2586046</v>
      </c>
      <c r="AL110" s="946"/>
      <c r="AM110" s="946"/>
      <c r="AN110" s="946"/>
      <c r="AO110" s="947"/>
      <c r="AP110" s="949">
        <v>19.3</v>
      </c>
      <c r="AQ110" s="950"/>
      <c r="AR110" s="950"/>
      <c r="AS110" s="950"/>
      <c r="AT110" s="951"/>
      <c r="AU110" s="952" t="s">
        <v>73</v>
      </c>
      <c r="AV110" s="953"/>
      <c r="AW110" s="953"/>
      <c r="AX110" s="953"/>
      <c r="AY110" s="953"/>
      <c r="AZ110" s="994" t="s">
        <v>442</v>
      </c>
      <c r="BA110" s="943"/>
      <c r="BB110" s="943"/>
      <c r="BC110" s="943"/>
      <c r="BD110" s="943"/>
      <c r="BE110" s="943"/>
      <c r="BF110" s="943"/>
      <c r="BG110" s="943"/>
      <c r="BH110" s="943"/>
      <c r="BI110" s="943"/>
      <c r="BJ110" s="943"/>
      <c r="BK110" s="943"/>
      <c r="BL110" s="943"/>
      <c r="BM110" s="943"/>
      <c r="BN110" s="943"/>
      <c r="BO110" s="943"/>
      <c r="BP110" s="944"/>
      <c r="BQ110" s="980">
        <v>21324252</v>
      </c>
      <c r="BR110" s="981"/>
      <c r="BS110" s="981"/>
      <c r="BT110" s="981"/>
      <c r="BU110" s="981"/>
      <c r="BV110" s="981">
        <v>19957893</v>
      </c>
      <c r="BW110" s="981"/>
      <c r="BX110" s="981"/>
      <c r="BY110" s="981"/>
      <c r="BZ110" s="981"/>
      <c r="CA110" s="981">
        <v>21365338</v>
      </c>
      <c r="CB110" s="981"/>
      <c r="CC110" s="981"/>
      <c r="CD110" s="981"/>
      <c r="CE110" s="981"/>
      <c r="CF110" s="995">
        <v>159.5</v>
      </c>
      <c r="CG110" s="996"/>
      <c r="CH110" s="996"/>
      <c r="CI110" s="996"/>
      <c r="CJ110" s="996"/>
      <c r="CK110" s="997" t="s">
        <v>443</v>
      </c>
      <c r="CL110" s="998"/>
      <c r="CM110" s="977" t="s">
        <v>444</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445</v>
      </c>
      <c r="DH110" s="981"/>
      <c r="DI110" s="981"/>
      <c r="DJ110" s="981"/>
      <c r="DK110" s="981"/>
      <c r="DL110" s="981" t="s">
        <v>419</v>
      </c>
      <c r="DM110" s="981"/>
      <c r="DN110" s="981"/>
      <c r="DO110" s="981"/>
      <c r="DP110" s="981"/>
      <c r="DQ110" s="981" t="s">
        <v>446</v>
      </c>
      <c r="DR110" s="981"/>
      <c r="DS110" s="981"/>
      <c r="DT110" s="981"/>
      <c r="DU110" s="981"/>
      <c r="DV110" s="982" t="s">
        <v>447</v>
      </c>
      <c r="DW110" s="982"/>
      <c r="DX110" s="982"/>
      <c r="DY110" s="982"/>
      <c r="DZ110" s="983"/>
    </row>
    <row r="111" spans="1:131" s="245" customFormat="1" ht="26.25" customHeight="1" x14ac:dyDescent="0.15">
      <c r="A111" s="984" t="s">
        <v>448</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415</v>
      </c>
      <c r="AB111" s="988"/>
      <c r="AC111" s="988"/>
      <c r="AD111" s="988"/>
      <c r="AE111" s="989"/>
      <c r="AF111" s="990" t="s">
        <v>449</v>
      </c>
      <c r="AG111" s="988"/>
      <c r="AH111" s="988"/>
      <c r="AI111" s="988"/>
      <c r="AJ111" s="989"/>
      <c r="AK111" s="990" t="s">
        <v>447</v>
      </c>
      <c r="AL111" s="988"/>
      <c r="AM111" s="988"/>
      <c r="AN111" s="988"/>
      <c r="AO111" s="989"/>
      <c r="AP111" s="991" t="s">
        <v>450</v>
      </c>
      <c r="AQ111" s="992"/>
      <c r="AR111" s="992"/>
      <c r="AS111" s="992"/>
      <c r="AT111" s="993"/>
      <c r="AU111" s="954"/>
      <c r="AV111" s="955"/>
      <c r="AW111" s="955"/>
      <c r="AX111" s="955"/>
      <c r="AY111" s="955"/>
      <c r="AZ111" s="1003" t="s">
        <v>451</v>
      </c>
      <c r="BA111" s="1004"/>
      <c r="BB111" s="1004"/>
      <c r="BC111" s="1004"/>
      <c r="BD111" s="1004"/>
      <c r="BE111" s="1004"/>
      <c r="BF111" s="1004"/>
      <c r="BG111" s="1004"/>
      <c r="BH111" s="1004"/>
      <c r="BI111" s="1004"/>
      <c r="BJ111" s="1004"/>
      <c r="BK111" s="1004"/>
      <c r="BL111" s="1004"/>
      <c r="BM111" s="1004"/>
      <c r="BN111" s="1004"/>
      <c r="BO111" s="1004"/>
      <c r="BP111" s="1005"/>
      <c r="BQ111" s="973" t="s">
        <v>419</v>
      </c>
      <c r="BR111" s="974"/>
      <c r="BS111" s="974"/>
      <c r="BT111" s="974"/>
      <c r="BU111" s="974"/>
      <c r="BV111" s="974" t="s">
        <v>419</v>
      </c>
      <c r="BW111" s="974"/>
      <c r="BX111" s="974"/>
      <c r="BY111" s="974"/>
      <c r="BZ111" s="974"/>
      <c r="CA111" s="974" t="s">
        <v>452</v>
      </c>
      <c r="CB111" s="974"/>
      <c r="CC111" s="974"/>
      <c r="CD111" s="974"/>
      <c r="CE111" s="974"/>
      <c r="CF111" s="968" t="s">
        <v>445</v>
      </c>
      <c r="CG111" s="969"/>
      <c r="CH111" s="969"/>
      <c r="CI111" s="969"/>
      <c r="CJ111" s="969"/>
      <c r="CK111" s="999"/>
      <c r="CL111" s="1000"/>
      <c r="CM111" s="970" t="s">
        <v>453</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419</v>
      </c>
      <c r="DH111" s="974"/>
      <c r="DI111" s="974"/>
      <c r="DJ111" s="974"/>
      <c r="DK111" s="974"/>
      <c r="DL111" s="974" t="s">
        <v>449</v>
      </c>
      <c r="DM111" s="974"/>
      <c r="DN111" s="974"/>
      <c r="DO111" s="974"/>
      <c r="DP111" s="974"/>
      <c r="DQ111" s="974" t="s">
        <v>419</v>
      </c>
      <c r="DR111" s="974"/>
      <c r="DS111" s="974"/>
      <c r="DT111" s="974"/>
      <c r="DU111" s="974"/>
      <c r="DV111" s="975" t="s">
        <v>454</v>
      </c>
      <c r="DW111" s="975"/>
      <c r="DX111" s="975"/>
      <c r="DY111" s="975"/>
      <c r="DZ111" s="976"/>
    </row>
    <row r="112" spans="1:131" s="245" customFormat="1" ht="26.25" customHeight="1" x14ac:dyDescent="0.15">
      <c r="A112" s="1006" t="s">
        <v>455</v>
      </c>
      <c r="B112" s="1007"/>
      <c r="C112" s="1004" t="s">
        <v>456</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449</v>
      </c>
      <c r="AB112" s="1013"/>
      <c r="AC112" s="1013"/>
      <c r="AD112" s="1013"/>
      <c r="AE112" s="1014"/>
      <c r="AF112" s="1015" t="s">
        <v>450</v>
      </c>
      <c r="AG112" s="1013"/>
      <c r="AH112" s="1013"/>
      <c r="AI112" s="1013"/>
      <c r="AJ112" s="1014"/>
      <c r="AK112" s="1015" t="s">
        <v>419</v>
      </c>
      <c r="AL112" s="1013"/>
      <c r="AM112" s="1013"/>
      <c r="AN112" s="1013"/>
      <c r="AO112" s="1014"/>
      <c r="AP112" s="1016" t="s">
        <v>450</v>
      </c>
      <c r="AQ112" s="1017"/>
      <c r="AR112" s="1017"/>
      <c r="AS112" s="1017"/>
      <c r="AT112" s="1018"/>
      <c r="AU112" s="954"/>
      <c r="AV112" s="955"/>
      <c r="AW112" s="955"/>
      <c r="AX112" s="955"/>
      <c r="AY112" s="955"/>
      <c r="AZ112" s="1003" t="s">
        <v>457</v>
      </c>
      <c r="BA112" s="1004"/>
      <c r="BB112" s="1004"/>
      <c r="BC112" s="1004"/>
      <c r="BD112" s="1004"/>
      <c r="BE112" s="1004"/>
      <c r="BF112" s="1004"/>
      <c r="BG112" s="1004"/>
      <c r="BH112" s="1004"/>
      <c r="BI112" s="1004"/>
      <c r="BJ112" s="1004"/>
      <c r="BK112" s="1004"/>
      <c r="BL112" s="1004"/>
      <c r="BM112" s="1004"/>
      <c r="BN112" s="1004"/>
      <c r="BO112" s="1004"/>
      <c r="BP112" s="1005"/>
      <c r="BQ112" s="973">
        <v>6645193</v>
      </c>
      <c r="BR112" s="974"/>
      <c r="BS112" s="974"/>
      <c r="BT112" s="974"/>
      <c r="BU112" s="974"/>
      <c r="BV112" s="974">
        <v>4151791</v>
      </c>
      <c r="BW112" s="974"/>
      <c r="BX112" s="974"/>
      <c r="BY112" s="974"/>
      <c r="BZ112" s="974"/>
      <c r="CA112" s="974">
        <v>4687654</v>
      </c>
      <c r="CB112" s="974"/>
      <c r="CC112" s="974"/>
      <c r="CD112" s="974"/>
      <c r="CE112" s="974"/>
      <c r="CF112" s="968">
        <v>35</v>
      </c>
      <c r="CG112" s="969"/>
      <c r="CH112" s="969"/>
      <c r="CI112" s="969"/>
      <c r="CJ112" s="969"/>
      <c r="CK112" s="999"/>
      <c r="CL112" s="1000"/>
      <c r="CM112" s="970" t="s">
        <v>458</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237</v>
      </c>
      <c r="DH112" s="974"/>
      <c r="DI112" s="974"/>
      <c r="DJ112" s="974"/>
      <c r="DK112" s="974"/>
      <c r="DL112" s="974" t="s">
        <v>415</v>
      </c>
      <c r="DM112" s="974"/>
      <c r="DN112" s="974"/>
      <c r="DO112" s="974"/>
      <c r="DP112" s="974"/>
      <c r="DQ112" s="974" t="s">
        <v>415</v>
      </c>
      <c r="DR112" s="974"/>
      <c r="DS112" s="974"/>
      <c r="DT112" s="974"/>
      <c r="DU112" s="974"/>
      <c r="DV112" s="975" t="s">
        <v>447</v>
      </c>
      <c r="DW112" s="975"/>
      <c r="DX112" s="975"/>
      <c r="DY112" s="975"/>
      <c r="DZ112" s="976"/>
    </row>
    <row r="113" spans="1:130" s="245" customFormat="1" ht="26.25" customHeight="1" x14ac:dyDescent="0.15">
      <c r="A113" s="1008"/>
      <c r="B113" s="1009"/>
      <c r="C113" s="1004" t="s">
        <v>459</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482719</v>
      </c>
      <c r="AB113" s="988"/>
      <c r="AC113" s="988"/>
      <c r="AD113" s="988"/>
      <c r="AE113" s="989"/>
      <c r="AF113" s="990">
        <v>482933</v>
      </c>
      <c r="AG113" s="988"/>
      <c r="AH113" s="988"/>
      <c r="AI113" s="988"/>
      <c r="AJ113" s="989"/>
      <c r="AK113" s="990">
        <v>464042</v>
      </c>
      <c r="AL113" s="988"/>
      <c r="AM113" s="988"/>
      <c r="AN113" s="988"/>
      <c r="AO113" s="989"/>
      <c r="AP113" s="991">
        <v>3.5</v>
      </c>
      <c r="AQ113" s="992"/>
      <c r="AR113" s="992"/>
      <c r="AS113" s="992"/>
      <c r="AT113" s="993"/>
      <c r="AU113" s="954"/>
      <c r="AV113" s="955"/>
      <c r="AW113" s="955"/>
      <c r="AX113" s="955"/>
      <c r="AY113" s="955"/>
      <c r="AZ113" s="1003" t="s">
        <v>460</v>
      </c>
      <c r="BA113" s="1004"/>
      <c r="BB113" s="1004"/>
      <c r="BC113" s="1004"/>
      <c r="BD113" s="1004"/>
      <c r="BE113" s="1004"/>
      <c r="BF113" s="1004"/>
      <c r="BG113" s="1004"/>
      <c r="BH113" s="1004"/>
      <c r="BI113" s="1004"/>
      <c r="BJ113" s="1004"/>
      <c r="BK113" s="1004"/>
      <c r="BL113" s="1004"/>
      <c r="BM113" s="1004"/>
      <c r="BN113" s="1004"/>
      <c r="BO113" s="1004"/>
      <c r="BP113" s="1005"/>
      <c r="BQ113" s="973">
        <v>289688</v>
      </c>
      <c r="BR113" s="974"/>
      <c r="BS113" s="974"/>
      <c r="BT113" s="974"/>
      <c r="BU113" s="974"/>
      <c r="BV113" s="974">
        <v>232749</v>
      </c>
      <c r="BW113" s="974"/>
      <c r="BX113" s="974"/>
      <c r="BY113" s="974"/>
      <c r="BZ113" s="974"/>
      <c r="CA113" s="974">
        <v>211822</v>
      </c>
      <c r="CB113" s="974"/>
      <c r="CC113" s="974"/>
      <c r="CD113" s="974"/>
      <c r="CE113" s="974"/>
      <c r="CF113" s="968">
        <v>1.6</v>
      </c>
      <c r="CG113" s="969"/>
      <c r="CH113" s="969"/>
      <c r="CI113" s="969"/>
      <c r="CJ113" s="969"/>
      <c r="CK113" s="999"/>
      <c r="CL113" s="1000"/>
      <c r="CM113" s="970" t="s">
        <v>461</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449</v>
      </c>
      <c r="DH113" s="1013"/>
      <c r="DI113" s="1013"/>
      <c r="DJ113" s="1013"/>
      <c r="DK113" s="1014"/>
      <c r="DL113" s="1015" t="s">
        <v>447</v>
      </c>
      <c r="DM113" s="1013"/>
      <c r="DN113" s="1013"/>
      <c r="DO113" s="1013"/>
      <c r="DP113" s="1014"/>
      <c r="DQ113" s="1015" t="s">
        <v>419</v>
      </c>
      <c r="DR113" s="1013"/>
      <c r="DS113" s="1013"/>
      <c r="DT113" s="1013"/>
      <c r="DU113" s="1014"/>
      <c r="DV113" s="1016" t="s">
        <v>415</v>
      </c>
      <c r="DW113" s="1017"/>
      <c r="DX113" s="1017"/>
      <c r="DY113" s="1017"/>
      <c r="DZ113" s="1018"/>
    </row>
    <row r="114" spans="1:130" s="245" customFormat="1" ht="26.25" customHeight="1" x14ac:dyDescent="0.15">
      <c r="A114" s="1008"/>
      <c r="B114" s="1009"/>
      <c r="C114" s="1004" t="s">
        <v>462</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144047</v>
      </c>
      <c r="AB114" s="1013"/>
      <c r="AC114" s="1013"/>
      <c r="AD114" s="1013"/>
      <c r="AE114" s="1014"/>
      <c r="AF114" s="1015">
        <v>165416</v>
      </c>
      <c r="AG114" s="1013"/>
      <c r="AH114" s="1013"/>
      <c r="AI114" s="1013"/>
      <c r="AJ114" s="1014"/>
      <c r="AK114" s="1015">
        <v>122217</v>
      </c>
      <c r="AL114" s="1013"/>
      <c r="AM114" s="1013"/>
      <c r="AN114" s="1013"/>
      <c r="AO114" s="1014"/>
      <c r="AP114" s="1016">
        <v>0.9</v>
      </c>
      <c r="AQ114" s="1017"/>
      <c r="AR114" s="1017"/>
      <c r="AS114" s="1017"/>
      <c r="AT114" s="1018"/>
      <c r="AU114" s="954"/>
      <c r="AV114" s="955"/>
      <c r="AW114" s="955"/>
      <c r="AX114" s="955"/>
      <c r="AY114" s="955"/>
      <c r="AZ114" s="1003" t="s">
        <v>463</v>
      </c>
      <c r="BA114" s="1004"/>
      <c r="BB114" s="1004"/>
      <c r="BC114" s="1004"/>
      <c r="BD114" s="1004"/>
      <c r="BE114" s="1004"/>
      <c r="BF114" s="1004"/>
      <c r="BG114" s="1004"/>
      <c r="BH114" s="1004"/>
      <c r="BI114" s="1004"/>
      <c r="BJ114" s="1004"/>
      <c r="BK114" s="1004"/>
      <c r="BL114" s="1004"/>
      <c r="BM114" s="1004"/>
      <c r="BN114" s="1004"/>
      <c r="BO114" s="1004"/>
      <c r="BP114" s="1005"/>
      <c r="BQ114" s="973">
        <v>4197109</v>
      </c>
      <c r="BR114" s="974"/>
      <c r="BS114" s="974"/>
      <c r="BT114" s="974"/>
      <c r="BU114" s="974"/>
      <c r="BV114" s="974">
        <v>3873622</v>
      </c>
      <c r="BW114" s="974"/>
      <c r="BX114" s="974"/>
      <c r="BY114" s="974"/>
      <c r="BZ114" s="974"/>
      <c r="CA114" s="974">
        <v>4054057</v>
      </c>
      <c r="CB114" s="974"/>
      <c r="CC114" s="974"/>
      <c r="CD114" s="974"/>
      <c r="CE114" s="974"/>
      <c r="CF114" s="968">
        <v>30.3</v>
      </c>
      <c r="CG114" s="969"/>
      <c r="CH114" s="969"/>
      <c r="CI114" s="969"/>
      <c r="CJ114" s="969"/>
      <c r="CK114" s="999"/>
      <c r="CL114" s="1000"/>
      <c r="CM114" s="970" t="s">
        <v>464</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447</v>
      </c>
      <c r="DH114" s="1013"/>
      <c r="DI114" s="1013"/>
      <c r="DJ114" s="1013"/>
      <c r="DK114" s="1014"/>
      <c r="DL114" s="1015" t="s">
        <v>449</v>
      </c>
      <c r="DM114" s="1013"/>
      <c r="DN114" s="1013"/>
      <c r="DO114" s="1013"/>
      <c r="DP114" s="1014"/>
      <c r="DQ114" s="1015" t="s">
        <v>449</v>
      </c>
      <c r="DR114" s="1013"/>
      <c r="DS114" s="1013"/>
      <c r="DT114" s="1013"/>
      <c r="DU114" s="1014"/>
      <c r="DV114" s="1016" t="s">
        <v>447</v>
      </c>
      <c r="DW114" s="1017"/>
      <c r="DX114" s="1017"/>
      <c r="DY114" s="1017"/>
      <c r="DZ114" s="1018"/>
    </row>
    <row r="115" spans="1:130" s="245" customFormat="1" ht="26.25" customHeight="1" x14ac:dyDescent="0.15">
      <c r="A115" s="1008"/>
      <c r="B115" s="1009"/>
      <c r="C115" s="1004" t="s">
        <v>465</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12350</v>
      </c>
      <c r="AB115" s="988"/>
      <c r="AC115" s="988"/>
      <c r="AD115" s="988"/>
      <c r="AE115" s="989"/>
      <c r="AF115" s="990">
        <v>11657</v>
      </c>
      <c r="AG115" s="988"/>
      <c r="AH115" s="988"/>
      <c r="AI115" s="988"/>
      <c r="AJ115" s="989"/>
      <c r="AK115" s="990">
        <v>11258</v>
      </c>
      <c r="AL115" s="988"/>
      <c r="AM115" s="988"/>
      <c r="AN115" s="988"/>
      <c r="AO115" s="989"/>
      <c r="AP115" s="991">
        <v>0.1</v>
      </c>
      <c r="AQ115" s="992"/>
      <c r="AR115" s="992"/>
      <c r="AS115" s="992"/>
      <c r="AT115" s="993"/>
      <c r="AU115" s="954"/>
      <c r="AV115" s="955"/>
      <c r="AW115" s="955"/>
      <c r="AX115" s="955"/>
      <c r="AY115" s="955"/>
      <c r="AZ115" s="1003" t="s">
        <v>466</v>
      </c>
      <c r="BA115" s="1004"/>
      <c r="BB115" s="1004"/>
      <c r="BC115" s="1004"/>
      <c r="BD115" s="1004"/>
      <c r="BE115" s="1004"/>
      <c r="BF115" s="1004"/>
      <c r="BG115" s="1004"/>
      <c r="BH115" s="1004"/>
      <c r="BI115" s="1004"/>
      <c r="BJ115" s="1004"/>
      <c r="BK115" s="1004"/>
      <c r="BL115" s="1004"/>
      <c r="BM115" s="1004"/>
      <c r="BN115" s="1004"/>
      <c r="BO115" s="1004"/>
      <c r="BP115" s="1005"/>
      <c r="BQ115" s="973" t="s">
        <v>449</v>
      </c>
      <c r="BR115" s="974"/>
      <c r="BS115" s="974"/>
      <c r="BT115" s="974"/>
      <c r="BU115" s="974"/>
      <c r="BV115" s="974" t="s">
        <v>419</v>
      </c>
      <c r="BW115" s="974"/>
      <c r="BX115" s="974"/>
      <c r="BY115" s="974"/>
      <c r="BZ115" s="974"/>
      <c r="CA115" s="974" t="s">
        <v>450</v>
      </c>
      <c r="CB115" s="974"/>
      <c r="CC115" s="974"/>
      <c r="CD115" s="974"/>
      <c r="CE115" s="974"/>
      <c r="CF115" s="968" t="s">
        <v>446</v>
      </c>
      <c r="CG115" s="969"/>
      <c r="CH115" s="969"/>
      <c r="CI115" s="969"/>
      <c r="CJ115" s="969"/>
      <c r="CK115" s="999"/>
      <c r="CL115" s="1000"/>
      <c r="CM115" s="1003" t="s">
        <v>467</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447</v>
      </c>
      <c r="DH115" s="1013"/>
      <c r="DI115" s="1013"/>
      <c r="DJ115" s="1013"/>
      <c r="DK115" s="1014"/>
      <c r="DL115" s="1015" t="s">
        <v>449</v>
      </c>
      <c r="DM115" s="1013"/>
      <c r="DN115" s="1013"/>
      <c r="DO115" s="1013"/>
      <c r="DP115" s="1014"/>
      <c r="DQ115" s="1015" t="s">
        <v>447</v>
      </c>
      <c r="DR115" s="1013"/>
      <c r="DS115" s="1013"/>
      <c r="DT115" s="1013"/>
      <c r="DU115" s="1014"/>
      <c r="DV115" s="1016" t="s">
        <v>447</v>
      </c>
      <c r="DW115" s="1017"/>
      <c r="DX115" s="1017"/>
      <c r="DY115" s="1017"/>
      <c r="DZ115" s="1018"/>
    </row>
    <row r="116" spans="1:130" s="245" customFormat="1" ht="26.25" customHeight="1" x14ac:dyDescent="0.15">
      <c r="A116" s="1010"/>
      <c r="B116" s="1011"/>
      <c r="C116" s="1019" t="s">
        <v>468</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231</v>
      </c>
      <c r="AB116" s="1013"/>
      <c r="AC116" s="1013"/>
      <c r="AD116" s="1013"/>
      <c r="AE116" s="1014"/>
      <c r="AF116" s="1015">
        <v>39</v>
      </c>
      <c r="AG116" s="1013"/>
      <c r="AH116" s="1013"/>
      <c r="AI116" s="1013"/>
      <c r="AJ116" s="1014"/>
      <c r="AK116" s="1015">
        <v>109</v>
      </c>
      <c r="AL116" s="1013"/>
      <c r="AM116" s="1013"/>
      <c r="AN116" s="1013"/>
      <c r="AO116" s="1014"/>
      <c r="AP116" s="1016">
        <v>0</v>
      </c>
      <c r="AQ116" s="1017"/>
      <c r="AR116" s="1017"/>
      <c r="AS116" s="1017"/>
      <c r="AT116" s="1018"/>
      <c r="AU116" s="954"/>
      <c r="AV116" s="955"/>
      <c r="AW116" s="955"/>
      <c r="AX116" s="955"/>
      <c r="AY116" s="955"/>
      <c r="AZ116" s="1021" t="s">
        <v>469</v>
      </c>
      <c r="BA116" s="1022"/>
      <c r="BB116" s="1022"/>
      <c r="BC116" s="1022"/>
      <c r="BD116" s="1022"/>
      <c r="BE116" s="1022"/>
      <c r="BF116" s="1022"/>
      <c r="BG116" s="1022"/>
      <c r="BH116" s="1022"/>
      <c r="BI116" s="1022"/>
      <c r="BJ116" s="1022"/>
      <c r="BK116" s="1022"/>
      <c r="BL116" s="1022"/>
      <c r="BM116" s="1022"/>
      <c r="BN116" s="1022"/>
      <c r="BO116" s="1022"/>
      <c r="BP116" s="1023"/>
      <c r="BQ116" s="973" t="s">
        <v>419</v>
      </c>
      <c r="BR116" s="974"/>
      <c r="BS116" s="974"/>
      <c r="BT116" s="974"/>
      <c r="BU116" s="974"/>
      <c r="BV116" s="974" t="s">
        <v>449</v>
      </c>
      <c r="BW116" s="974"/>
      <c r="BX116" s="974"/>
      <c r="BY116" s="974"/>
      <c r="BZ116" s="974"/>
      <c r="CA116" s="974" t="s">
        <v>452</v>
      </c>
      <c r="CB116" s="974"/>
      <c r="CC116" s="974"/>
      <c r="CD116" s="974"/>
      <c r="CE116" s="974"/>
      <c r="CF116" s="968" t="s">
        <v>419</v>
      </c>
      <c r="CG116" s="969"/>
      <c r="CH116" s="969"/>
      <c r="CI116" s="969"/>
      <c r="CJ116" s="969"/>
      <c r="CK116" s="999"/>
      <c r="CL116" s="1000"/>
      <c r="CM116" s="970" t="s">
        <v>470</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471</v>
      </c>
      <c r="DH116" s="1013"/>
      <c r="DI116" s="1013"/>
      <c r="DJ116" s="1013"/>
      <c r="DK116" s="1014"/>
      <c r="DL116" s="1015" t="s">
        <v>237</v>
      </c>
      <c r="DM116" s="1013"/>
      <c r="DN116" s="1013"/>
      <c r="DO116" s="1013"/>
      <c r="DP116" s="1014"/>
      <c r="DQ116" s="1015" t="s">
        <v>447</v>
      </c>
      <c r="DR116" s="1013"/>
      <c r="DS116" s="1013"/>
      <c r="DT116" s="1013"/>
      <c r="DU116" s="1014"/>
      <c r="DV116" s="1016" t="s">
        <v>449</v>
      </c>
      <c r="DW116" s="1017"/>
      <c r="DX116" s="1017"/>
      <c r="DY116" s="1017"/>
      <c r="DZ116" s="1018"/>
    </row>
    <row r="117" spans="1:130" s="245" customFormat="1" ht="26.25" customHeight="1" x14ac:dyDescent="0.15">
      <c r="A117" s="958" t="s">
        <v>189</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472</v>
      </c>
      <c r="Z117" s="940"/>
      <c r="AA117" s="1030">
        <v>3817893</v>
      </c>
      <c r="AB117" s="1031"/>
      <c r="AC117" s="1031"/>
      <c r="AD117" s="1031"/>
      <c r="AE117" s="1032"/>
      <c r="AF117" s="1033">
        <v>3504411</v>
      </c>
      <c r="AG117" s="1031"/>
      <c r="AH117" s="1031"/>
      <c r="AI117" s="1031"/>
      <c r="AJ117" s="1032"/>
      <c r="AK117" s="1033">
        <v>3183672</v>
      </c>
      <c r="AL117" s="1031"/>
      <c r="AM117" s="1031"/>
      <c r="AN117" s="1031"/>
      <c r="AO117" s="1032"/>
      <c r="AP117" s="1034"/>
      <c r="AQ117" s="1035"/>
      <c r="AR117" s="1035"/>
      <c r="AS117" s="1035"/>
      <c r="AT117" s="1036"/>
      <c r="AU117" s="954"/>
      <c r="AV117" s="955"/>
      <c r="AW117" s="955"/>
      <c r="AX117" s="955"/>
      <c r="AY117" s="955"/>
      <c r="AZ117" s="1021" t="s">
        <v>473</v>
      </c>
      <c r="BA117" s="1022"/>
      <c r="BB117" s="1022"/>
      <c r="BC117" s="1022"/>
      <c r="BD117" s="1022"/>
      <c r="BE117" s="1022"/>
      <c r="BF117" s="1022"/>
      <c r="BG117" s="1022"/>
      <c r="BH117" s="1022"/>
      <c r="BI117" s="1022"/>
      <c r="BJ117" s="1022"/>
      <c r="BK117" s="1022"/>
      <c r="BL117" s="1022"/>
      <c r="BM117" s="1022"/>
      <c r="BN117" s="1022"/>
      <c r="BO117" s="1022"/>
      <c r="BP117" s="1023"/>
      <c r="BQ117" s="973" t="s">
        <v>445</v>
      </c>
      <c r="BR117" s="974"/>
      <c r="BS117" s="974"/>
      <c r="BT117" s="974"/>
      <c r="BU117" s="974"/>
      <c r="BV117" s="974" t="s">
        <v>447</v>
      </c>
      <c r="BW117" s="974"/>
      <c r="BX117" s="974"/>
      <c r="BY117" s="974"/>
      <c r="BZ117" s="974"/>
      <c r="CA117" s="974" t="s">
        <v>450</v>
      </c>
      <c r="CB117" s="974"/>
      <c r="CC117" s="974"/>
      <c r="CD117" s="974"/>
      <c r="CE117" s="974"/>
      <c r="CF117" s="968" t="s">
        <v>419</v>
      </c>
      <c r="CG117" s="969"/>
      <c r="CH117" s="969"/>
      <c r="CI117" s="969"/>
      <c r="CJ117" s="969"/>
      <c r="CK117" s="999"/>
      <c r="CL117" s="1000"/>
      <c r="CM117" s="970" t="s">
        <v>474</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445</v>
      </c>
      <c r="DH117" s="1013"/>
      <c r="DI117" s="1013"/>
      <c r="DJ117" s="1013"/>
      <c r="DK117" s="1014"/>
      <c r="DL117" s="1015" t="s">
        <v>446</v>
      </c>
      <c r="DM117" s="1013"/>
      <c r="DN117" s="1013"/>
      <c r="DO117" s="1013"/>
      <c r="DP117" s="1014"/>
      <c r="DQ117" s="1015" t="s">
        <v>446</v>
      </c>
      <c r="DR117" s="1013"/>
      <c r="DS117" s="1013"/>
      <c r="DT117" s="1013"/>
      <c r="DU117" s="1014"/>
      <c r="DV117" s="1016" t="s">
        <v>447</v>
      </c>
      <c r="DW117" s="1017"/>
      <c r="DX117" s="1017"/>
      <c r="DY117" s="1017"/>
      <c r="DZ117" s="1018"/>
    </row>
    <row r="118" spans="1:130" s="245" customFormat="1" ht="26.25" customHeight="1" x14ac:dyDescent="0.15">
      <c r="A118" s="958" t="s">
        <v>440</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438</v>
      </c>
      <c r="AB118" s="939"/>
      <c r="AC118" s="939"/>
      <c r="AD118" s="939"/>
      <c r="AE118" s="940"/>
      <c r="AF118" s="938" t="s">
        <v>313</v>
      </c>
      <c r="AG118" s="939"/>
      <c r="AH118" s="939"/>
      <c r="AI118" s="939"/>
      <c r="AJ118" s="940"/>
      <c r="AK118" s="938" t="s">
        <v>312</v>
      </c>
      <c r="AL118" s="939"/>
      <c r="AM118" s="939"/>
      <c r="AN118" s="939"/>
      <c r="AO118" s="940"/>
      <c r="AP118" s="1025" t="s">
        <v>439</v>
      </c>
      <c r="AQ118" s="1026"/>
      <c r="AR118" s="1026"/>
      <c r="AS118" s="1026"/>
      <c r="AT118" s="1027"/>
      <c r="AU118" s="954"/>
      <c r="AV118" s="955"/>
      <c r="AW118" s="955"/>
      <c r="AX118" s="955"/>
      <c r="AY118" s="955"/>
      <c r="AZ118" s="1028" t="s">
        <v>475</v>
      </c>
      <c r="BA118" s="1019"/>
      <c r="BB118" s="1019"/>
      <c r="BC118" s="1019"/>
      <c r="BD118" s="1019"/>
      <c r="BE118" s="1019"/>
      <c r="BF118" s="1019"/>
      <c r="BG118" s="1019"/>
      <c r="BH118" s="1019"/>
      <c r="BI118" s="1019"/>
      <c r="BJ118" s="1019"/>
      <c r="BK118" s="1019"/>
      <c r="BL118" s="1019"/>
      <c r="BM118" s="1019"/>
      <c r="BN118" s="1019"/>
      <c r="BO118" s="1019"/>
      <c r="BP118" s="1020"/>
      <c r="BQ118" s="1051" t="s">
        <v>447</v>
      </c>
      <c r="BR118" s="1052"/>
      <c r="BS118" s="1052"/>
      <c r="BT118" s="1052"/>
      <c r="BU118" s="1052"/>
      <c r="BV118" s="1052" t="s">
        <v>447</v>
      </c>
      <c r="BW118" s="1052"/>
      <c r="BX118" s="1052"/>
      <c r="BY118" s="1052"/>
      <c r="BZ118" s="1052"/>
      <c r="CA118" s="1052" t="s">
        <v>415</v>
      </c>
      <c r="CB118" s="1052"/>
      <c r="CC118" s="1052"/>
      <c r="CD118" s="1052"/>
      <c r="CE118" s="1052"/>
      <c r="CF118" s="968" t="s">
        <v>471</v>
      </c>
      <c r="CG118" s="969"/>
      <c r="CH118" s="969"/>
      <c r="CI118" s="969"/>
      <c r="CJ118" s="969"/>
      <c r="CK118" s="999"/>
      <c r="CL118" s="1000"/>
      <c r="CM118" s="970" t="s">
        <v>476</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450</v>
      </c>
      <c r="DH118" s="1013"/>
      <c r="DI118" s="1013"/>
      <c r="DJ118" s="1013"/>
      <c r="DK118" s="1014"/>
      <c r="DL118" s="1015" t="s">
        <v>419</v>
      </c>
      <c r="DM118" s="1013"/>
      <c r="DN118" s="1013"/>
      <c r="DO118" s="1013"/>
      <c r="DP118" s="1014"/>
      <c r="DQ118" s="1015" t="s">
        <v>445</v>
      </c>
      <c r="DR118" s="1013"/>
      <c r="DS118" s="1013"/>
      <c r="DT118" s="1013"/>
      <c r="DU118" s="1014"/>
      <c r="DV118" s="1016" t="s">
        <v>237</v>
      </c>
      <c r="DW118" s="1017"/>
      <c r="DX118" s="1017"/>
      <c r="DY118" s="1017"/>
      <c r="DZ118" s="1018"/>
    </row>
    <row r="119" spans="1:130" s="245" customFormat="1" ht="26.25" customHeight="1" x14ac:dyDescent="0.15">
      <c r="A119" s="1112" t="s">
        <v>443</v>
      </c>
      <c r="B119" s="998"/>
      <c r="C119" s="977" t="s">
        <v>444</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449</v>
      </c>
      <c r="AB119" s="946"/>
      <c r="AC119" s="946"/>
      <c r="AD119" s="946"/>
      <c r="AE119" s="947"/>
      <c r="AF119" s="948" t="s">
        <v>447</v>
      </c>
      <c r="AG119" s="946"/>
      <c r="AH119" s="946"/>
      <c r="AI119" s="946"/>
      <c r="AJ119" s="947"/>
      <c r="AK119" s="948" t="s">
        <v>447</v>
      </c>
      <c r="AL119" s="946"/>
      <c r="AM119" s="946"/>
      <c r="AN119" s="946"/>
      <c r="AO119" s="947"/>
      <c r="AP119" s="949" t="s">
        <v>447</v>
      </c>
      <c r="AQ119" s="950"/>
      <c r="AR119" s="950"/>
      <c r="AS119" s="950"/>
      <c r="AT119" s="951"/>
      <c r="AU119" s="956"/>
      <c r="AV119" s="957"/>
      <c r="AW119" s="957"/>
      <c r="AX119" s="957"/>
      <c r="AY119" s="957"/>
      <c r="AZ119" s="276" t="s">
        <v>189</v>
      </c>
      <c r="BA119" s="276"/>
      <c r="BB119" s="276"/>
      <c r="BC119" s="276"/>
      <c r="BD119" s="276"/>
      <c r="BE119" s="276"/>
      <c r="BF119" s="276"/>
      <c r="BG119" s="276"/>
      <c r="BH119" s="276"/>
      <c r="BI119" s="276"/>
      <c r="BJ119" s="276"/>
      <c r="BK119" s="276"/>
      <c r="BL119" s="276"/>
      <c r="BM119" s="276"/>
      <c r="BN119" s="276"/>
      <c r="BO119" s="1029" t="s">
        <v>477</v>
      </c>
      <c r="BP119" s="1060"/>
      <c r="BQ119" s="1051">
        <v>32456242</v>
      </c>
      <c r="BR119" s="1052"/>
      <c r="BS119" s="1052"/>
      <c r="BT119" s="1052"/>
      <c r="BU119" s="1052"/>
      <c r="BV119" s="1052">
        <v>28216055</v>
      </c>
      <c r="BW119" s="1052"/>
      <c r="BX119" s="1052"/>
      <c r="BY119" s="1052"/>
      <c r="BZ119" s="1052"/>
      <c r="CA119" s="1052">
        <v>30318871</v>
      </c>
      <c r="CB119" s="1052"/>
      <c r="CC119" s="1052"/>
      <c r="CD119" s="1052"/>
      <c r="CE119" s="1052"/>
      <c r="CF119" s="1053"/>
      <c r="CG119" s="1054"/>
      <c r="CH119" s="1054"/>
      <c r="CI119" s="1054"/>
      <c r="CJ119" s="1055"/>
      <c r="CK119" s="1001"/>
      <c r="CL119" s="1002"/>
      <c r="CM119" s="1056" t="s">
        <v>478</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447</v>
      </c>
      <c r="DH119" s="1038"/>
      <c r="DI119" s="1038"/>
      <c r="DJ119" s="1038"/>
      <c r="DK119" s="1039"/>
      <c r="DL119" s="1037" t="s">
        <v>447</v>
      </c>
      <c r="DM119" s="1038"/>
      <c r="DN119" s="1038"/>
      <c r="DO119" s="1038"/>
      <c r="DP119" s="1039"/>
      <c r="DQ119" s="1037" t="s">
        <v>415</v>
      </c>
      <c r="DR119" s="1038"/>
      <c r="DS119" s="1038"/>
      <c r="DT119" s="1038"/>
      <c r="DU119" s="1039"/>
      <c r="DV119" s="1040" t="s">
        <v>450</v>
      </c>
      <c r="DW119" s="1041"/>
      <c r="DX119" s="1041"/>
      <c r="DY119" s="1041"/>
      <c r="DZ119" s="1042"/>
    </row>
    <row r="120" spans="1:130" s="245" customFormat="1" ht="26.25" customHeight="1" x14ac:dyDescent="0.15">
      <c r="A120" s="1113"/>
      <c r="B120" s="1000"/>
      <c r="C120" s="970" t="s">
        <v>453</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471</v>
      </c>
      <c r="AB120" s="1013"/>
      <c r="AC120" s="1013"/>
      <c r="AD120" s="1013"/>
      <c r="AE120" s="1014"/>
      <c r="AF120" s="1015" t="s">
        <v>447</v>
      </c>
      <c r="AG120" s="1013"/>
      <c r="AH120" s="1013"/>
      <c r="AI120" s="1013"/>
      <c r="AJ120" s="1014"/>
      <c r="AK120" s="1015" t="s">
        <v>447</v>
      </c>
      <c r="AL120" s="1013"/>
      <c r="AM120" s="1013"/>
      <c r="AN120" s="1013"/>
      <c r="AO120" s="1014"/>
      <c r="AP120" s="1016" t="s">
        <v>447</v>
      </c>
      <c r="AQ120" s="1017"/>
      <c r="AR120" s="1017"/>
      <c r="AS120" s="1017"/>
      <c r="AT120" s="1018"/>
      <c r="AU120" s="1043" t="s">
        <v>479</v>
      </c>
      <c r="AV120" s="1044"/>
      <c r="AW120" s="1044"/>
      <c r="AX120" s="1044"/>
      <c r="AY120" s="1045"/>
      <c r="AZ120" s="994" t="s">
        <v>480</v>
      </c>
      <c r="BA120" s="943"/>
      <c r="BB120" s="943"/>
      <c r="BC120" s="943"/>
      <c r="BD120" s="943"/>
      <c r="BE120" s="943"/>
      <c r="BF120" s="943"/>
      <c r="BG120" s="943"/>
      <c r="BH120" s="943"/>
      <c r="BI120" s="943"/>
      <c r="BJ120" s="943"/>
      <c r="BK120" s="943"/>
      <c r="BL120" s="943"/>
      <c r="BM120" s="943"/>
      <c r="BN120" s="943"/>
      <c r="BO120" s="943"/>
      <c r="BP120" s="944"/>
      <c r="BQ120" s="980">
        <v>16110878</v>
      </c>
      <c r="BR120" s="981"/>
      <c r="BS120" s="981"/>
      <c r="BT120" s="981"/>
      <c r="BU120" s="981"/>
      <c r="BV120" s="981">
        <v>14911137</v>
      </c>
      <c r="BW120" s="981"/>
      <c r="BX120" s="981"/>
      <c r="BY120" s="981"/>
      <c r="BZ120" s="981"/>
      <c r="CA120" s="981">
        <v>14489195</v>
      </c>
      <c r="CB120" s="981"/>
      <c r="CC120" s="981"/>
      <c r="CD120" s="981"/>
      <c r="CE120" s="981"/>
      <c r="CF120" s="995">
        <v>108.2</v>
      </c>
      <c r="CG120" s="996"/>
      <c r="CH120" s="996"/>
      <c r="CI120" s="996"/>
      <c r="CJ120" s="996"/>
      <c r="CK120" s="1061" t="s">
        <v>481</v>
      </c>
      <c r="CL120" s="1062"/>
      <c r="CM120" s="1062"/>
      <c r="CN120" s="1062"/>
      <c r="CO120" s="1063"/>
      <c r="CP120" s="1069" t="s">
        <v>482</v>
      </c>
      <c r="CQ120" s="1070"/>
      <c r="CR120" s="1070"/>
      <c r="CS120" s="1070"/>
      <c r="CT120" s="1070"/>
      <c r="CU120" s="1070"/>
      <c r="CV120" s="1070"/>
      <c r="CW120" s="1070"/>
      <c r="CX120" s="1070"/>
      <c r="CY120" s="1070"/>
      <c r="CZ120" s="1070"/>
      <c r="DA120" s="1070"/>
      <c r="DB120" s="1070"/>
      <c r="DC120" s="1070"/>
      <c r="DD120" s="1070"/>
      <c r="DE120" s="1070"/>
      <c r="DF120" s="1071"/>
      <c r="DG120" s="980">
        <v>3165958</v>
      </c>
      <c r="DH120" s="981"/>
      <c r="DI120" s="981"/>
      <c r="DJ120" s="981"/>
      <c r="DK120" s="981"/>
      <c r="DL120" s="981">
        <v>3011978</v>
      </c>
      <c r="DM120" s="981"/>
      <c r="DN120" s="981"/>
      <c r="DO120" s="981"/>
      <c r="DP120" s="981"/>
      <c r="DQ120" s="981">
        <v>2850978</v>
      </c>
      <c r="DR120" s="981"/>
      <c r="DS120" s="981"/>
      <c r="DT120" s="981"/>
      <c r="DU120" s="981"/>
      <c r="DV120" s="982">
        <v>21.3</v>
      </c>
      <c r="DW120" s="982"/>
      <c r="DX120" s="982"/>
      <c r="DY120" s="982"/>
      <c r="DZ120" s="983"/>
    </row>
    <row r="121" spans="1:130" s="245" customFormat="1" ht="26.25" customHeight="1" x14ac:dyDescent="0.15">
      <c r="A121" s="1113"/>
      <c r="B121" s="1000"/>
      <c r="C121" s="1021" t="s">
        <v>483</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447</v>
      </c>
      <c r="AB121" s="1013"/>
      <c r="AC121" s="1013"/>
      <c r="AD121" s="1013"/>
      <c r="AE121" s="1014"/>
      <c r="AF121" s="1015" t="s">
        <v>447</v>
      </c>
      <c r="AG121" s="1013"/>
      <c r="AH121" s="1013"/>
      <c r="AI121" s="1013"/>
      <c r="AJ121" s="1014"/>
      <c r="AK121" s="1015" t="s">
        <v>419</v>
      </c>
      <c r="AL121" s="1013"/>
      <c r="AM121" s="1013"/>
      <c r="AN121" s="1013"/>
      <c r="AO121" s="1014"/>
      <c r="AP121" s="1016" t="s">
        <v>447</v>
      </c>
      <c r="AQ121" s="1017"/>
      <c r="AR121" s="1017"/>
      <c r="AS121" s="1017"/>
      <c r="AT121" s="1018"/>
      <c r="AU121" s="1046"/>
      <c r="AV121" s="1047"/>
      <c r="AW121" s="1047"/>
      <c r="AX121" s="1047"/>
      <c r="AY121" s="1048"/>
      <c r="AZ121" s="1003" t="s">
        <v>484</v>
      </c>
      <c r="BA121" s="1004"/>
      <c r="BB121" s="1004"/>
      <c r="BC121" s="1004"/>
      <c r="BD121" s="1004"/>
      <c r="BE121" s="1004"/>
      <c r="BF121" s="1004"/>
      <c r="BG121" s="1004"/>
      <c r="BH121" s="1004"/>
      <c r="BI121" s="1004"/>
      <c r="BJ121" s="1004"/>
      <c r="BK121" s="1004"/>
      <c r="BL121" s="1004"/>
      <c r="BM121" s="1004"/>
      <c r="BN121" s="1004"/>
      <c r="BO121" s="1004"/>
      <c r="BP121" s="1005"/>
      <c r="BQ121" s="973">
        <v>74700</v>
      </c>
      <c r="BR121" s="974"/>
      <c r="BS121" s="974"/>
      <c r="BT121" s="974"/>
      <c r="BU121" s="974"/>
      <c r="BV121" s="974">
        <v>66400</v>
      </c>
      <c r="BW121" s="974"/>
      <c r="BX121" s="974"/>
      <c r="BY121" s="974"/>
      <c r="BZ121" s="974"/>
      <c r="CA121" s="974">
        <v>58100</v>
      </c>
      <c r="CB121" s="974"/>
      <c r="CC121" s="974"/>
      <c r="CD121" s="974"/>
      <c r="CE121" s="974"/>
      <c r="CF121" s="968">
        <v>0.4</v>
      </c>
      <c r="CG121" s="969"/>
      <c r="CH121" s="969"/>
      <c r="CI121" s="969"/>
      <c r="CJ121" s="969"/>
      <c r="CK121" s="1064"/>
      <c r="CL121" s="1065"/>
      <c r="CM121" s="1065"/>
      <c r="CN121" s="1065"/>
      <c r="CO121" s="1066"/>
      <c r="CP121" s="1074" t="s">
        <v>485</v>
      </c>
      <c r="CQ121" s="1075"/>
      <c r="CR121" s="1075"/>
      <c r="CS121" s="1075"/>
      <c r="CT121" s="1075"/>
      <c r="CU121" s="1075"/>
      <c r="CV121" s="1075"/>
      <c r="CW121" s="1075"/>
      <c r="CX121" s="1075"/>
      <c r="CY121" s="1075"/>
      <c r="CZ121" s="1075"/>
      <c r="DA121" s="1075"/>
      <c r="DB121" s="1075"/>
      <c r="DC121" s="1075"/>
      <c r="DD121" s="1075"/>
      <c r="DE121" s="1075"/>
      <c r="DF121" s="1076"/>
      <c r="DG121" s="973">
        <v>16137</v>
      </c>
      <c r="DH121" s="974"/>
      <c r="DI121" s="974"/>
      <c r="DJ121" s="974"/>
      <c r="DK121" s="974"/>
      <c r="DL121" s="974">
        <v>1139813</v>
      </c>
      <c r="DM121" s="974"/>
      <c r="DN121" s="974"/>
      <c r="DO121" s="974"/>
      <c r="DP121" s="974"/>
      <c r="DQ121" s="974">
        <v>1836676</v>
      </c>
      <c r="DR121" s="974"/>
      <c r="DS121" s="974"/>
      <c r="DT121" s="974"/>
      <c r="DU121" s="974"/>
      <c r="DV121" s="975">
        <v>13.7</v>
      </c>
      <c r="DW121" s="975"/>
      <c r="DX121" s="975"/>
      <c r="DY121" s="975"/>
      <c r="DZ121" s="976"/>
    </row>
    <row r="122" spans="1:130" s="245" customFormat="1" ht="26.25" customHeight="1" x14ac:dyDescent="0.15">
      <c r="A122" s="1113"/>
      <c r="B122" s="1000"/>
      <c r="C122" s="970" t="s">
        <v>464</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445</v>
      </c>
      <c r="AB122" s="1013"/>
      <c r="AC122" s="1013"/>
      <c r="AD122" s="1013"/>
      <c r="AE122" s="1014"/>
      <c r="AF122" s="1015" t="s">
        <v>445</v>
      </c>
      <c r="AG122" s="1013"/>
      <c r="AH122" s="1013"/>
      <c r="AI122" s="1013"/>
      <c r="AJ122" s="1014"/>
      <c r="AK122" s="1015" t="s">
        <v>450</v>
      </c>
      <c r="AL122" s="1013"/>
      <c r="AM122" s="1013"/>
      <c r="AN122" s="1013"/>
      <c r="AO122" s="1014"/>
      <c r="AP122" s="1016" t="s">
        <v>445</v>
      </c>
      <c r="AQ122" s="1017"/>
      <c r="AR122" s="1017"/>
      <c r="AS122" s="1017"/>
      <c r="AT122" s="1018"/>
      <c r="AU122" s="1046"/>
      <c r="AV122" s="1047"/>
      <c r="AW122" s="1047"/>
      <c r="AX122" s="1047"/>
      <c r="AY122" s="1048"/>
      <c r="AZ122" s="1028" t="s">
        <v>486</v>
      </c>
      <c r="BA122" s="1019"/>
      <c r="BB122" s="1019"/>
      <c r="BC122" s="1019"/>
      <c r="BD122" s="1019"/>
      <c r="BE122" s="1019"/>
      <c r="BF122" s="1019"/>
      <c r="BG122" s="1019"/>
      <c r="BH122" s="1019"/>
      <c r="BI122" s="1019"/>
      <c r="BJ122" s="1019"/>
      <c r="BK122" s="1019"/>
      <c r="BL122" s="1019"/>
      <c r="BM122" s="1019"/>
      <c r="BN122" s="1019"/>
      <c r="BO122" s="1019"/>
      <c r="BP122" s="1020"/>
      <c r="BQ122" s="1051">
        <v>29925317</v>
      </c>
      <c r="BR122" s="1052"/>
      <c r="BS122" s="1052"/>
      <c r="BT122" s="1052"/>
      <c r="BU122" s="1052"/>
      <c r="BV122" s="1052">
        <v>29217098</v>
      </c>
      <c r="BW122" s="1052"/>
      <c r="BX122" s="1052"/>
      <c r="BY122" s="1052"/>
      <c r="BZ122" s="1052"/>
      <c r="CA122" s="1052">
        <v>30319578</v>
      </c>
      <c r="CB122" s="1052"/>
      <c r="CC122" s="1052"/>
      <c r="CD122" s="1052"/>
      <c r="CE122" s="1052"/>
      <c r="CF122" s="1072">
        <v>226.4</v>
      </c>
      <c r="CG122" s="1073"/>
      <c r="CH122" s="1073"/>
      <c r="CI122" s="1073"/>
      <c r="CJ122" s="1073"/>
      <c r="CK122" s="1064"/>
      <c r="CL122" s="1065"/>
      <c r="CM122" s="1065"/>
      <c r="CN122" s="1065"/>
      <c r="CO122" s="1066"/>
      <c r="CP122" s="1074" t="s">
        <v>487</v>
      </c>
      <c r="CQ122" s="1075"/>
      <c r="CR122" s="1075"/>
      <c r="CS122" s="1075"/>
      <c r="CT122" s="1075"/>
      <c r="CU122" s="1075"/>
      <c r="CV122" s="1075"/>
      <c r="CW122" s="1075"/>
      <c r="CX122" s="1075"/>
      <c r="CY122" s="1075"/>
      <c r="CZ122" s="1075"/>
      <c r="DA122" s="1075"/>
      <c r="DB122" s="1075"/>
      <c r="DC122" s="1075"/>
      <c r="DD122" s="1075"/>
      <c r="DE122" s="1075"/>
      <c r="DF122" s="1076"/>
      <c r="DG122" s="973" t="s">
        <v>445</v>
      </c>
      <c r="DH122" s="974"/>
      <c r="DI122" s="974"/>
      <c r="DJ122" s="974"/>
      <c r="DK122" s="974"/>
      <c r="DL122" s="974" t="s">
        <v>447</v>
      </c>
      <c r="DM122" s="974"/>
      <c r="DN122" s="974"/>
      <c r="DO122" s="974"/>
      <c r="DP122" s="974"/>
      <c r="DQ122" s="974" t="s">
        <v>419</v>
      </c>
      <c r="DR122" s="974"/>
      <c r="DS122" s="974"/>
      <c r="DT122" s="974"/>
      <c r="DU122" s="974"/>
      <c r="DV122" s="975" t="s">
        <v>415</v>
      </c>
      <c r="DW122" s="975"/>
      <c r="DX122" s="975"/>
      <c r="DY122" s="975"/>
      <c r="DZ122" s="976"/>
    </row>
    <row r="123" spans="1:130" s="245" customFormat="1" ht="26.25" customHeight="1" x14ac:dyDescent="0.15">
      <c r="A123" s="1113"/>
      <c r="B123" s="1000"/>
      <c r="C123" s="970" t="s">
        <v>470</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471</v>
      </c>
      <c r="AB123" s="1013"/>
      <c r="AC123" s="1013"/>
      <c r="AD123" s="1013"/>
      <c r="AE123" s="1014"/>
      <c r="AF123" s="1015" t="s">
        <v>445</v>
      </c>
      <c r="AG123" s="1013"/>
      <c r="AH123" s="1013"/>
      <c r="AI123" s="1013"/>
      <c r="AJ123" s="1014"/>
      <c r="AK123" s="1015" t="s">
        <v>450</v>
      </c>
      <c r="AL123" s="1013"/>
      <c r="AM123" s="1013"/>
      <c r="AN123" s="1013"/>
      <c r="AO123" s="1014"/>
      <c r="AP123" s="1016" t="s">
        <v>449</v>
      </c>
      <c r="AQ123" s="1017"/>
      <c r="AR123" s="1017"/>
      <c r="AS123" s="1017"/>
      <c r="AT123" s="1018"/>
      <c r="AU123" s="1049"/>
      <c r="AV123" s="1050"/>
      <c r="AW123" s="1050"/>
      <c r="AX123" s="1050"/>
      <c r="AY123" s="1050"/>
      <c r="AZ123" s="276" t="s">
        <v>189</v>
      </c>
      <c r="BA123" s="276"/>
      <c r="BB123" s="276"/>
      <c r="BC123" s="276"/>
      <c r="BD123" s="276"/>
      <c r="BE123" s="276"/>
      <c r="BF123" s="276"/>
      <c r="BG123" s="276"/>
      <c r="BH123" s="276"/>
      <c r="BI123" s="276"/>
      <c r="BJ123" s="276"/>
      <c r="BK123" s="276"/>
      <c r="BL123" s="276"/>
      <c r="BM123" s="276"/>
      <c r="BN123" s="276"/>
      <c r="BO123" s="1029" t="s">
        <v>488</v>
      </c>
      <c r="BP123" s="1060"/>
      <c r="BQ123" s="1119">
        <v>46110895</v>
      </c>
      <c r="BR123" s="1120"/>
      <c r="BS123" s="1120"/>
      <c r="BT123" s="1120"/>
      <c r="BU123" s="1120"/>
      <c r="BV123" s="1120">
        <v>44194635</v>
      </c>
      <c r="BW123" s="1120"/>
      <c r="BX123" s="1120"/>
      <c r="BY123" s="1120"/>
      <c r="BZ123" s="1120"/>
      <c r="CA123" s="1120">
        <v>44866873</v>
      </c>
      <c r="CB123" s="1120"/>
      <c r="CC123" s="1120"/>
      <c r="CD123" s="1120"/>
      <c r="CE123" s="1120"/>
      <c r="CF123" s="1053"/>
      <c r="CG123" s="1054"/>
      <c r="CH123" s="1054"/>
      <c r="CI123" s="1054"/>
      <c r="CJ123" s="1055"/>
      <c r="CK123" s="1064"/>
      <c r="CL123" s="1065"/>
      <c r="CM123" s="1065"/>
      <c r="CN123" s="1065"/>
      <c r="CO123" s="1066"/>
      <c r="CP123" s="1074" t="s">
        <v>489</v>
      </c>
      <c r="CQ123" s="1075"/>
      <c r="CR123" s="1075"/>
      <c r="CS123" s="1075"/>
      <c r="CT123" s="1075"/>
      <c r="CU123" s="1075"/>
      <c r="CV123" s="1075"/>
      <c r="CW123" s="1075"/>
      <c r="CX123" s="1075"/>
      <c r="CY123" s="1075"/>
      <c r="CZ123" s="1075"/>
      <c r="DA123" s="1075"/>
      <c r="DB123" s="1075"/>
      <c r="DC123" s="1075"/>
      <c r="DD123" s="1075"/>
      <c r="DE123" s="1075"/>
      <c r="DF123" s="1076"/>
      <c r="DG123" s="1012" t="s">
        <v>445</v>
      </c>
      <c r="DH123" s="1013"/>
      <c r="DI123" s="1013"/>
      <c r="DJ123" s="1013"/>
      <c r="DK123" s="1014"/>
      <c r="DL123" s="1015" t="s">
        <v>450</v>
      </c>
      <c r="DM123" s="1013"/>
      <c r="DN123" s="1013"/>
      <c r="DO123" s="1013"/>
      <c r="DP123" s="1014"/>
      <c r="DQ123" s="1015" t="s">
        <v>419</v>
      </c>
      <c r="DR123" s="1013"/>
      <c r="DS123" s="1013"/>
      <c r="DT123" s="1013"/>
      <c r="DU123" s="1014"/>
      <c r="DV123" s="1016" t="s">
        <v>445</v>
      </c>
      <c r="DW123" s="1017"/>
      <c r="DX123" s="1017"/>
      <c r="DY123" s="1017"/>
      <c r="DZ123" s="1018"/>
    </row>
    <row r="124" spans="1:130" s="245" customFormat="1" ht="26.25" customHeight="1" thickBot="1" x14ac:dyDescent="0.2">
      <c r="A124" s="1113"/>
      <c r="B124" s="1000"/>
      <c r="C124" s="970" t="s">
        <v>474</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419</v>
      </c>
      <c r="AB124" s="1013"/>
      <c r="AC124" s="1013"/>
      <c r="AD124" s="1013"/>
      <c r="AE124" s="1014"/>
      <c r="AF124" s="1015" t="s">
        <v>419</v>
      </c>
      <c r="AG124" s="1013"/>
      <c r="AH124" s="1013"/>
      <c r="AI124" s="1013"/>
      <c r="AJ124" s="1014"/>
      <c r="AK124" s="1015" t="s">
        <v>471</v>
      </c>
      <c r="AL124" s="1013"/>
      <c r="AM124" s="1013"/>
      <c r="AN124" s="1013"/>
      <c r="AO124" s="1014"/>
      <c r="AP124" s="1016" t="s">
        <v>449</v>
      </c>
      <c r="AQ124" s="1017"/>
      <c r="AR124" s="1017"/>
      <c r="AS124" s="1017"/>
      <c r="AT124" s="1018"/>
      <c r="AU124" s="1115" t="s">
        <v>490</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447</v>
      </c>
      <c r="BR124" s="1082"/>
      <c r="BS124" s="1082"/>
      <c r="BT124" s="1082"/>
      <c r="BU124" s="1082"/>
      <c r="BV124" s="1082" t="s">
        <v>445</v>
      </c>
      <c r="BW124" s="1082"/>
      <c r="BX124" s="1082"/>
      <c r="BY124" s="1082"/>
      <c r="BZ124" s="1082"/>
      <c r="CA124" s="1082" t="s">
        <v>445</v>
      </c>
      <c r="CB124" s="1082"/>
      <c r="CC124" s="1082"/>
      <c r="CD124" s="1082"/>
      <c r="CE124" s="1082"/>
      <c r="CF124" s="1083"/>
      <c r="CG124" s="1084"/>
      <c r="CH124" s="1084"/>
      <c r="CI124" s="1084"/>
      <c r="CJ124" s="1085"/>
      <c r="CK124" s="1067"/>
      <c r="CL124" s="1067"/>
      <c r="CM124" s="1067"/>
      <c r="CN124" s="1067"/>
      <c r="CO124" s="1068"/>
      <c r="CP124" s="1074" t="s">
        <v>491</v>
      </c>
      <c r="CQ124" s="1075"/>
      <c r="CR124" s="1075"/>
      <c r="CS124" s="1075"/>
      <c r="CT124" s="1075"/>
      <c r="CU124" s="1075"/>
      <c r="CV124" s="1075"/>
      <c r="CW124" s="1075"/>
      <c r="CX124" s="1075"/>
      <c r="CY124" s="1075"/>
      <c r="CZ124" s="1075"/>
      <c r="DA124" s="1075"/>
      <c r="DB124" s="1075"/>
      <c r="DC124" s="1075"/>
      <c r="DD124" s="1075"/>
      <c r="DE124" s="1075"/>
      <c r="DF124" s="1076"/>
      <c r="DG124" s="1059">
        <v>3463098</v>
      </c>
      <c r="DH124" s="1038"/>
      <c r="DI124" s="1038"/>
      <c r="DJ124" s="1038"/>
      <c r="DK124" s="1039"/>
      <c r="DL124" s="1037" t="s">
        <v>445</v>
      </c>
      <c r="DM124" s="1038"/>
      <c r="DN124" s="1038"/>
      <c r="DO124" s="1038"/>
      <c r="DP124" s="1039"/>
      <c r="DQ124" s="1037" t="s">
        <v>450</v>
      </c>
      <c r="DR124" s="1038"/>
      <c r="DS124" s="1038"/>
      <c r="DT124" s="1038"/>
      <c r="DU124" s="1039"/>
      <c r="DV124" s="1040" t="s">
        <v>445</v>
      </c>
      <c r="DW124" s="1041"/>
      <c r="DX124" s="1041"/>
      <c r="DY124" s="1041"/>
      <c r="DZ124" s="1042"/>
    </row>
    <row r="125" spans="1:130" s="245" customFormat="1" ht="26.25" customHeight="1" x14ac:dyDescent="0.15">
      <c r="A125" s="1113"/>
      <c r="B125" s="1000"/>
      <c r="C125" s="970" t="s">
        <v>476</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419</v>
      </c>
      <c r="AB125" s="1013"/>
      <c r="AC125" s="1013"/>
      <c r="AD125" s="1013"/>
      <c r="AE125" s="1014"/>
      <c r="AF125" s="1015" t="s">
        <v>445</v>
      </c>
      <c r="AG125" s="1013"/>
      <c r="AH125" s="1013"/>
      <c r="AI125" s="1013"/>
      <c r="AJ125" s="1014"/>
      <c r="AK125" s="1015" t="s">
        <v>471</v>
      </c>
      <c r="AL125" s="1013"/>
      <c r="AM125" s="1013"/>
      <c r="AN125" s="1013"/>
      <c r="AO125" s="1014"/>
      <c r="AP125" s="1016" t="s">
        <v>450</v>
      </c>
      <c r="AQ125" s="1017"/>
      <c r="AR125" s="1017"/>
      <c r="AS125" s="1017"/>
      <c r="AT125" s="101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77" t="s">
        <v>492</v>
      </c>
      <c r="CL125" s="1062"/>
      <c r="CM125" s="1062"/>
      <c r="CN125" s="1062"/>
      <c r="CO125" s="1063"/>
      <c r="CP125" s="994" t="s">
        <v>493</v>
      </c>
      <c r="CQ125" s="943"/>
      <c r="CR125" s="943"/>
      <c r="CS125" s="943"/>
      <c r="CT125" s="943"/>
      <c r="CU125" s="943"/>
      <c r="CV125" s="943"/>
      <c r="CW125" s="943"/>
      <c r="CX125" s="943"/>
      <c r="CY125" s="943"/>
      <c r="CZ125" s="943"/>
      <c r="DA125" s="943"/>
      <c r="DB125" s="943"/>
      <c r="DC125" s="943"/>
      <c r="DD125" s="943"/>
      <c r="DE125" s="943"/>
      <c r="DF125" s="944"/>
      <c r="DG125" s="980" t="s">
        <v>445</v>
      </c>
      <c r="DH125" s="981"/>
      <c r="DI125" s="981"/>
      <c r="DJ125" s="981"/>
      <c r="DK125" s="981"/>
      <c r="DL125" s="981" t="s">
        <v>449</v>
      </c>
      <c r="DM125" s="981"/>
      <c r="DN125" s="981"/>
      <c r="DO125" s="981"/>
      <c r="DP125" s="981"/>
      <c r="DQ125" s="981" t="s">
        <v>450</v>
      </c>
      <c r="DR125" s="981"/>
      <c r="DS125" s="981"/>
      <c r="DT125" s="981"/>
      <c r="DU125" s="981"/>
      <c r="DV125" s="982" t="s">
        <v>471</v>
      </c>
      <c r="DW125" s="982"/>
      <c r="DX125" s="982"/>
      <c r="DY125" s="982"/>
      <c r="DZ125" s="983"/>
    </row>
    <row r="126" spans="1:130" s="245" customFormat="1" ht="26.25" customHeight="1" thickBot="1" x14ac:dyDescent="0.2">
      <c r="A126" s="1113"/>
      <c r="B126" s="1000"/>
      <c r="C126" s="970" t="s">
        <v>478</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449</v>
      </c>
      <c r="AB126" s="1013"/>
      <c r="AC126" s="1013"/>
      <c r="AD126" s="1013"/>
      <c r="AE126" s="1014"/>
      <c r="AF126" s="1015" t="s">
        <v>445</v>
      </c>
      <c r="AG126" s="1013"/>
      <c r="AH126" s="1013"/>
      <c r="AI126" s="1013"/>
      <c r="AJ126" s="1014"/>
      <c r="AK126" s="1015" t="s">
        <v>450</v>
      </c>
      <c r="AL126" s="1013"/>
      <c r="AM126" s="1013"/>
      <c r="AN126" s="1013"/>
      <c r="AO126" s="1014"/>
      <c r="AP126" s="1016" t="s">
        <v>450</v>
      </c>
      <c r="AQ126" s="1017"/>
      <c r="AR126" s="1017"/>
      <c r="AS126" s="1017"/>
      <c r="AT126" s="101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78"/>
      <c r="CL126" s="1065"/>
      <c r="CM126" s="1065"/>
      <c r="CN126" s="1065"/>
      <c r="CO126" s="1066"/>
      <c r="CP126" s="1003" t="s">
        <v>494</v>
      </c>
      <c r="CQ126" s="1004"/>
      <c r="CR126" s="1004"/>
      <c r="CS126" s="1004"/>
      <c r="CT126" s="1004"/>
      <c r="CU126" s="1004"/>
      <c r="CV126" s="1004"/>
      <c r="CW126" s="1004"/>
      <c r="CX126" s="1004"/>
      <c r="CY126" s="1004"/>
      <c r="CZ126" s="1004"/>
      <c r="DA126" s="1004"/>
      <c r="DB126" s="1004"/>
      <c r="DC126" s="1004"/>
      <c r="DD126" s="1004"/>
      <c r="DE126" s="1004"/>
      <c r="DF126" s="1005"/>
      <c r="DG126" s="973" t="s">
        <v>449</v>
      </c>
      <c r="DH126" s="974"/>
      <c r="DI126" s="974"/>
      <c r="DJ126" s="974"/>
      <c r="DK126" s="974"/>
      <c r="DL126" s="974" t="s">
        <v>446</v>
      </c>
      <c r="DM126" s="974"/>
      <c r="DN126" s="974"/>
      <c r="DO126" s="974"/>
      <c r="DP126" s="974"/>
      <c r="DQ126" s="974" t="s">
        <v>449</v>
      </c>
      <c r="DR126" s="974"/>
      <c r="DS126" s="974"/>
      <c r="DT126" s="974"/>
      <c r="DU126" s="974"/>
      <c r="DV126" s="975" t="s">
        <v>445</v>
      </c>
      <c r="DW126" s="975"/>
      <c r="DX126" s="975"/>
      <c r="DY126" s="975"/>
      <c r="DZ126" s="976"/>
    </row>
    <row r="127" spans="1:130" s="245" customFormat="1" ht="26.25" customHeight="1" x14ac:dyDescent="0.15">
      <c r="A127" s="1114"/>
      <c r="B127" s="1002"/>
      <c r="C127" s="1056" t="s">
        <v>495</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12350</v>
      </c>
      <c r="AB127" s="1013"/>
      <c r="AC127" s="1013"/>
      <c r="AD127" s="1013"/>
      <c r="AE127" s="1014"/>
      <c r="AF127" s="1015">
        <v>11657</v>
      </c>
      <c r="AG127" s="1013"/>
      <c r="AH127" s="1013"/>
      <c r="AI127" s="1013"/>
      <c r="AJ127" s="1014"/>
      <c r="AK127" s="1015">
        <v>11258</v>
      </c>
      <c r="AL127" s="1013"/>
      <c r="AM127" s="1013"/>
      <c r="AN127" s="1013"/>
      <c r="AO127" s="1014"/>
      <c r="AP127" s="1016">
        <v>0.1</v>
      </c>
      <c r="AQ127" s="1017"/>
      <c r="AR127" s="1017"/>
      <c r="AS127" s="1017"/>
      <c r="AT127" s="1018"/>
      <c r="AU127" s="281"/>
      <c r="AV127" s="281"/>
      <c r="AW127" s="281"/>
      <c r="AX127" s="1086" t="s">
        <v>496</v>
      </c>
      <c r="AY127" s="1087"/>
      <c r="AZ127" s="1087"/>
      <c r="BA127" s="1087"/>
      <c r="BB127" s="1087"/>
      <c r="BC127" s="1087"/>
      <c r="BD127" s="1087"/>
      <c r="BE127" s="1088"/>
      <c r="BF127" s="1089" t="s">
        <v>497</v>
      </c>
      <c r="BG127" s="1087"/>
      <c r="BH127" s="1087"/>
      <c r="BI127" s="1087"/>
      <c r="BJ127" s="1087"/>
      <c r="BK127" s="1087"/>
      <c r="BL127" s="1088"/>
      <c r="BM127" s="1089" t="s">
        <v>498</v>
      </c>
      <c r="BN127" s="1087"/>
      <c r="BO127" s="1087"/>
      <c r="BP127" s="1087"/>
      <c r="BQ127" s="1087"/>
      <c r="BR127" s="1087"/>
      <c r="BS127" s="1088"/>
      <c r="BT127" s="1089" t="s">
        <v>499</v>
      </c>
      <c r="BU127" s="1087"/>
      <c r="BV127" s="1087"/>
      <c r="BW127" s="1087"/>
      <c r="BX127" s="1087"/>
      <c r="BY127" s="1087"/>
      <c r="BZ127" s="1111"/>
      <c r="CA127" s="281"/>
      <c r="CB127" s="281"/>
      <c r="CC127" s="281"/>
      <c r="CD127" s="282"/>
      <c r="CE127" s="282"/>
      <c r="CF127" s="282"/>
      <c r="CG127" s="279"/>
      <c r="CH127" s="279"/>
      <c r="CI127" s="279"/>
      <c r="CJ127" s="280"/>
      <c r="CK127" s="1078"/>
      <c r="CL127" s="1065"/>
      <c r="CM127" s="1065"/>
      <c r="CN127" s="1065"/>
      <c r="CO127" s="1066"/>
      <c r="CP127" s="1003" t="s">
        <v>500</v>
      </c>
      <c r="CQ127" s="1004"/>
      <c r="CR127" s="1004"/>
      <c r="CS127" s="1004"/>
      <c r="CT127" s="1004"/>
      <c r="CU127" s="1004"/>
      <c r="CV127" s="1004"/>
      <c r="CW127" s="1004"/>
      <c r="CX127" s="1004"/>
      <c r="CY127" s="1004"/>
      <c r="CZ127" s="1004"/>
      <c r="DA127" s="1004"/>
      <c r="DB127" s="1004"/>
      <c r="DC127" s="1004"/>
      <c r="DD127" s="1004"/>
      <c r="DE127" s="1004"/>
      <c r="DF127" s="1005"/>
      <c r="DG127" s="973" t="s">
        <v>445</v>
      </c>
      <c r="DH127" s="974"/>
      <c r="DI127" s="974"/>
      <c r="DJ127" s="974"/>
      <c r="DK127" s="974"/>
      <c r="DL127" s="974" t="s">
        <v>449</v>
      </c>
      <c r="DM127" s="974"/>
      <c r="DN127" s="974"/>
      <c r="DO127" s="974"/>
      <c r="DP127" s="974"/>
      <c r="DQ127" s="974" t="s">
        <v>450</v>
      </c>
      <c r="DR127" s="974"/>
      <c r="DS127" s="974"/>
      <c r="DT127" s="974"/>
      <c r="DU127" s="974"/>
      <c r="DV127" s="975" t="s">
        <v>445</v>
      </c>
      <c r="DW127" s="975"/>
      <c r="DX127" s="975"/>
      <c r="DY127" s="975"/>
      <c r="DZ127" s="976"/>
    </row>
    <row r="128" spans="1:130" s="245" customFormat="1" ht="26.25" customHeight="1" thickBot="1" x14ac:dyDescent="0.2">
      <c r="A128" s="1097" t="s">
        <v>501</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502</v>
      </c>
      <c r="X128" s="1099"/>
      <c r="Y128" s="1099"/>
      <c r="Z128" s="1100"/>
      <c r="AA128" s="1101">
        <v>10460</v>
      </c>
      <c r="AB128" s="1102"/>
      <c r="AC128" s="1102"/>
      <c r="AD128" s="1102"/>
      <c r="AE128" s="1103"/>
      <c r="AF128" s="1104">
        <v>10460</v>
      </c>
      <c r="AG128" s="1102"/>
      <c r="AH128" s="1102"/>
      <c r="AI128" s="1102"/>
      <c r="AJ128" s="1103"/>
      <c r="AK128" s="1104">
        <v>10460</v>
      </c>
      <c r="AL128" s="1102"/>
      <c r="AM128" s="1102"/>
      <c r="AN128" s="1102"/>
      <c r="AO128" s="1103"/>
      <c r="AP128" s="1105"/>
      <c r="AQ128" s="1106"/>
      <c r="AR128" s="1106"/>
      <c r="AS128" s="1106"/>
      <c r="AT128" s="1107"/>
      <c r="AU128" s="281"/>
      <c r="AV128" s="281"/>
      <c r="AW128" s="281"/>
      <c r="AX128" s="942" t="s">
        <v>503</v>
      </c>
      <c r="AY128" s="943"/>
      <c r="AZ128" s="943"/>
      <c r="BA128" s="943"/>
      <c r="BB128" s="943"/>
      <c r="BC128" s="943"/>
      <c r="BD128" s="943"/>
      <c r="BE128" s="944"/>
      <c r="BF128" s="1108" t="s">
        <v>446</v>
      </c>
      <c r="BG128" s="1109"/>
      <c r="BH128" s="1109"/>
      <c r="BI128" s="1109"/>
      <c r="BJ128" s="1109"/>
      <c r="BK128" s="1109"/>
      <c r="BL128" s="1110"/>
      <c r="BM128" s="1108">
        <v>12.64</v>
      </c>
      <c r="BN128" s="1109"/>
      <c r="BO128" s="1109"/>
      <c r="BP128" s="1109"/>
      <c r="BQ128" s="1109"/>
      <c r="BR128" s="1109"/>
      <c r="BS128" s="1110"/>
      <c r="BT128" s="1108">
        <v>20</v>
      </c>
      <c r="BU128" s="1109"/>
      <c r="BV128" s="1109"/>
      <c r="BW128" s="1109"/>
      <c r="BX128" s="1109"/>
      <c r="BY128" s="1109"/>
      <c r="BZ128" s="1133"/>
      <c r="CA128" s="282"/>
      <c r="CB128" s="282"/>
      <c r="CC128" s="282"/>
      <c r="CD128" s="282"/>
      <c r="CE128" s="282"/>
      <c r="CF128" s="282"/>
      <c r="CG128" s="279"/>
      <c r="CH128" s="279"/>
      <c r="CI128" s="279"/>
      <c r="CJ128" s="280"/>
      <c r="CK128" s="1079"/>
      <c r="CL128" s="1080"/>
      <c r="CM128" s="1080"/>
      <c r="CN128" s="1080"/>
      <c r="CO128" s="1081"/>
      <c r="CP128" s="1090" t="s">
        <v>504</v>
      </c>
      <c r="CQ128" s="1091"/>
      <c r="CR128" s="1091"/>
      <c r="CS128" s="1091"/>
      <c r="CT128" s="1091"/>
      <c r="CU128" s="1091"/>
      <c r="CV128" s="1091"/>
      <c r="CW128" s="1091"/>
      <c r="CX128" s="1091"/>
      <c r="CY128" s="1091"/>
      <c r="CZ128" s="1091"/>
      <c r="DA128" s="1091"/>
      <c r="DB128" s="1091"/>
      <c r="DC128" s="1091"/>
      <c r="DD128" s="1091"/>
      <c r="DE128" s="1091"/>
      <c r="DF128" s="1092"/>
      <c r="DG128" s="1093" t="s">
        <v>471</v>
      </c>
      <c r="DH128" s="1094"/>
      <c r="DI128" s="1094"/>
      <c r="DJ128" s="1094"/>
      <c r="DK128" s="1094"/>
      <c r="DL128" s="1094" t="s">
        <v>447</v>
      </c>
      <c r="DM128" s="1094"/>
      <c r="DN128" s="1094"/>
      <c r="DO128" s="1094"/>
      <c r="DP128" s="1094"/>
      <c r="DQ128" s="1094" t="s">
        <v>415</v>
      </c>
      <c r="DR128" s="1094"/>
      <c r="DS128" s="1094"/>
      <c r="DT128" s="1094"/>
      <c r="DU128" s="1094"/>
      <c r="DV128" s="1095" t="s">
        <v>447</v>
      </c>
      <c r="DW128" s="1095"/>
      <c r="DX128" s="1095"/>
      <c r="DY128" s="1095"/>
      <c r="DZ128" s="1096"/>
    </row>
    <row r="129" spans="1:131" s="245" customFormat="1" ht="26.25" customHeight="1" x14ac:dyDescent="0.15">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505</v>
      </c>
      <c r="X129" s="1128"/>
      <c r="Y129" s="1128"/>
      <c r="Z129" s="1129"/>
      <c r="AA129" s="1012">
        <v>18133801</v>
      </c>
      <c r="AB129" s="1013"/>
      <c r="AC129" s="1013"/>
      <c r="AD129" s="1013"/>
      <c r="AE129" s="1014"/>
      <c r="AF129" s="1015">
        <v>17684433</v>
      </c>
      <c r="AG129" s="1013"/>
      <c r="AH129" s="1013"/>
      <c r="AI129" s="1013"/>
      <c r="AJ129" s="1014"/>
      <c r="AK129" s="1015">
        <v>17151027</v>
      </c>
      <c r="AL129" s="1013"/>
      <c r="AM129" s="1013"/>
      <c r="AN129" s="1013"/>
      <c r="AO129" s="1014"/>
      <c r="AP129" s="1130"/>
      <c r="AQ129" s="1131"/>
      <c r="AR129" s="1131"/>
      <c r="AS129" s="1131"/>
      <c r="AT129" s="1132"/>
      <c r="AU129" s="283"/>
      <c r="AV129" s="283"/>
      <c r="AW129" s="283"/>
      <c r="AX129" s="1121" t="s">
        <v>506</v>
      </c>
      <c r="AY129" s="1004"/>
      <c r="AZ129" s="1004"/>
      <c r="BA129" s="1004"/>
      <c r="BB129" s="1004"/>
      <c r="BC129" s="1004"/>
      <c r="BD129" s="1004"/>
      <c r="BE129" s="1005"/>
      <c r="BF129" s="1122" t="s">
        <v>446</v>
      </c>
      <c r="BG129" s="1123"/>
      <c r="BH129" s="1123"/>
      <c r="BI129" s="1123"/>
      <c r="BJ129" s="1123"/>
      <c r="BK129" s="1123"/>
      <c r="BL129" s="1124"/>
      <c r="BM129" s="1122">
        <v>17.64</v>
      </c>
      <c r="BN129" s="1123"/>
      <c r="BO129" s="1123"/>
      <c r="BP129" s="1123"/>
      <c r="BQ129" s="1123"/>
      <c r="BR129" s="1123"/>
      <c r="BS129" s="1124"/>
      <c r="BT129" s="1122">
        <v>30</v>
      </c>
      <c r="BU129" s="1125"/>
      <c r="BV129" s="1125"/>
      <c r="BW129" s="1125"/>
      <c r="BX129" s="1125"/>
      <c r="BY129" s="1125"/>
      <c r="BZ129" s="112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84" t="s">
        <v>507</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508</v>
      </c>
      <c r="X130" s="1128"/>
      <c r="Y130" s="1128"/>
      <c r="Z130" s="1129"/>
      <c r="AA130" s="1012">
        <v>3738376</v>
      </c>
      <c r="AB130" s="1013"/>
      <c r="AC130" s="1013"/>
      <c r="AD130" s="1013"/>
      <c r="AE130" s="1014"/>
      <c r="AF130" s="1015">
        <v>3798533</v>
      </c>
      <c r="AG130" s="1013"/>
      <c r="AH130" s="1013"/>
      <c r="AI130" s="1013"/>
      <c r="AJ130" s="1014"/>
      <c r="AK130" s="1015">
        <v>3757091</v>
      </c>
      <c r="AL130" s="1013"/>
      <c r="AM130" s="1013"/>
      <c r="AN130" s="1013"/>
      <c r="AO130" s="1014"/>
      <c r="AP130" s="1130"/>
      <c r="AQ130" s="1131"/>
      <c r="AR130" s="1131"/>
      <c r="AS130" s="1131"/>
      <c r="AT130" s="1132"/>
      <c r="AU130" s="283"/>
      <c r="AV130" s="283"/>
      <c r="AW130" s="283"/>
      <c r="AX130" s="1121" t="s">
        <v>509</v>
      </c>
      <c r="AY130" s="1004"/>
      <c r="AZ130" s="1004"/>
      <c r="BA130" s="1004"/>
      <c r="BB130" s="1004"/>
      <c r="BC130" s="1004"/>
      <c r="BD130" s="1004"/>
      <c r="BE130" s="1005"/>
      <c r="BF130" s="1158">
        <v>-2</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510</v>
      </c>
      <c r="X131" s="1166"/>
      <c r="Y131" s="1166"/>
      <c r="Z131" s="1167"/>
      <c r="AA131" s="1059">
        <v>14395425</v>
      </c>
      <c r="AB131" s="1038"/>
      <c r="AC131" s="1038"/>
      <c r="AD131" s="1038"/>
      <c r="AE131" s="1039"/>
      <c r="AF131" s="1037">
        <v>13885900</v>
      </c>
      <c r="AG131" s="1038"/>
      <c r="AH131" s="1038"/>
      <c r="AI131" s="1038"/>
      <c r="AJ131" s="1039"/>
      <c r="AK131" s="1037">
        <v>13393936</v>
      </c>
      <c r="AL131" s="1038"/>
      <c r="AM131" s="1038"/>
      <c r="AN131" s="1038"/>
      <c r="AO131" s="1039"/>
      <c r="AP131" s="1168"/>
      <c r="AQ131" s="1169"/>
      <c r="AR131" s="1169"/>
      <c r="AS131" s="1169"/>
      <c r="AT131" s="1170"/>
      <c r="AU131" s="283"/>
      <c r="AV131" s="283"/>
      <c r="AW131" s="283"/>
      <c r="AX131" s="1140" t="s">
        <v>511</v>
      </c>
      <c r="AY131" s="1091"/>
      <c r="AZ131" s="1091"/>
      <c r="BA131" s="1091"/>
      <c r="BB131" s="1091"/>
      <c r="BC131" s="1091"/>
      <c r="BD131" s="1091"/>
      <c r="BE131" s="1092"/>
      <c r="BF131" s="1141" t="s">
        <v>447</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47" t="s">
        <v>512</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513</v>
      </c>
      <c r="W132" s="1151"/>
      <c r="X132" s="1151"/>
      <c r="Y132" s="1151"/>
      <c r="Z132" s="1152"/>
      <c r="AA132" s="1153">
        <v>0.47971490900000002</v>
      </c>
      <c r="AB132" s="1154"/>
      <c r="AC132" s="1154"/>
      <c r="AD132" s="1154"/>
      <c r="AE132" s="1155"/>
      <c r="AF132" s="1156">
        <v>-2.1934624330000001</v>
      </c>
      <c r="AG132" s="1154"/>
      <c r="AH132" s="1154"/>
      <c r="AI132" s="1154"/>
      <c r="AJ132" s="1155"/>
      <c r="AK132" s="1156">
        <v>-4.3592787059999996</v>
      </c>
      <c r="AL132" s="1154"/>
      <c r="AM132" s="1154"/>
      <c r="AN132" s="1154"/>
      <c r="AO132" s="1155"/>
      <c r="AP132" s="1053"/>
      <c r="AQ132" s="1054"/>
      <c r="AR132" s="1054"/>
      <c r="AS132" s="1054"/>
      <c r="AT132" s="1157"/>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514</v>
      </c>
      <c r="W133" s="1134"/>
      <c r="X133" s="1134"/>
      <c r="Y133" s="1134"/>
      <c r="Z133" s="1135"/>
      <c r="AA133" s="1136">
        <v>4.4000000000000004</v>
      </c>
      <c r="AB133" s="1137"/>
      <c r="AC133" s="1137"/>
      <c r="AD133" s="1137"/>
      <c r="AE133" s="1138"/>
      <c r="AF133" s="1136">
        <v>0.8</v>
      </c>
      <c r="AG133" s="1137"/>
      <c r="AH133" s="1137"/>
      <c r="AI133" s="1137"/>
      <c r="AJ133" s="1138"/>
      <c r="AK133" s="1136">
        <v>-2</v>
      </c>
      <c r="AL133" s="1137"/>
      <c r="AM133" s="1137"/>
      <c r="AN133" s="1137"/>
      <c r="AO133" s="1138"/>
      <c r="AP133" s="1083"/>
      <c r="AQ133" s="1084"/>
      <c r="AR133" s="1084"/>
      <c r="AS133" s="1084"/>
      <c r="AT133" s="113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dro70GKR9PEjP18eOby81C5FxpqydKqjGFpvw5uflk3BhYt0MQ4969oFvDMoOIm98XL7kuXCocBjymlIyd3ueQ==" saltValue="RCeE/aVn2g7Rb2KNgdvX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DV8:DZ8"/>
    <mergeCell ref="B9:P9"/>
    <mergeCell ref="Q9:U9"/>
    <mergeCell ref="V9:Z9"/>
    <mergeCell ref="AA9:AE9"/>
    <mergeCell ref="AF9:AJ9"/>
    <mergeCell ref="AK9:AO9"/>
    <mergeCell ref="AP9:AT9"/>
    <mergeCell ref="DV10:DZ10"/>
    <mergeCell ref="B8:P8"/>
    <mergeCell ref="Q8:U8"/>
    <mergeCell ref="V8:Z8"/>
    <mergeCell ref="AA8:AE8"/>
    <mergeCell ref="AF8:AJ8"/>
    <mergeCell ref="AK8:AO8"/>
    <mergeCell ref="AP8:AT8"/>
    <mergeCell ref="AU8:AY8"/>
    <mergeCell ref="BS8:CG8"/>
    <mergeCell ref="AP7:AT7"/>
    <mergeCell ref="AU7:AY7"/>
    <mergeCell ref="BS7:CG7"/>
    <mergeCell ref="DL8:DP8"/>
    <mergeCell ref="DQ8:DU8"/>
    <mergeCell ref="CH8:CL8"/>
    <mergeCell ref="CM8:CQ8"/>
    <mergeCell ref="CR8:CV8"/>
    <mergeCell ref="CW8:DA8"/>
    <mergeCell ref="DB8:DF8"/>
    <mergeCell ref="DG8:DK8"/>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DB9:DF9"/>
    <mergeCell ref="DG9:DK9"/>
    <mergeCell ref="DL9:DP9"/>
    <mergeCell ref="DQ9:DU9"/>
    <mergeCell ref="CH9:CL9"/>
    <mergeCell ref="CM9:CQ9"/>
    <mergeCell ref="CR9:CV9"/>
    <mergeCell ref="CW9:DA9"/>
    <mergeCell ref="CR7:CV7"/>
    <mergeCell ref="CW7:DA7"/>
    <mergeCell ref="DB7:DF7"/>
    <mergeCell ref="DG7:DK7"/>
    <mergeCell ref="DL7:DP7"/>
    <mergeCell ref="DQ7:DU7"/>
    <mergeCell ref="CH7:CL7"/>
    <mergeCell ref="CM7:CQ7"/>
    <mergeCell ref="DB5:DF6"/>
    <mergeCell ref="DG5:DK6"/>
    <mergeCell ref="DL5:DP6"/>
    <mergeCell ref="DQ5:DU6"/>
    <mergeCell ref="AK7:AO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W19" zoomScale="77" zoomScaleNormal="85" zoomScaleSheetLayoutView="77" workbookViewId="0">
      <selection activeCell="BC75" sqref="BC75"/>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515</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17z/+VlAq73iNDAHrkcCYIroCgmrZA6jYiUCc1cMva/coSuq0sRMgn/8jyglGjoj5NyR7zUfzgG5xCUOMsMdOQ==" saltValue="0fDWg7GX7gZuNBhjjli7S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7" zoomScaleNormal="100" zoomScaleSheetLayoutView="55" workbookViewId="0">
      <selection activeCell="AH22" sqref="AH22"/>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SlXn2KbY3SiRtBv/mWMIX3p2ctE9psiAfTD9j7N4WLVqKgffeRoe2HEHKGWAccOccxnNzhwv7Q1ZNF/btm82g==" saltValue="UaWL53knFQ98KXKDSpijf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K32" sqref="AK32:AN32"/>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517</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4" t="s">
        <v>518</v>
      </c>
      <c r="AP7" s="302"/>
      <c r="AQ7" s="303" t="s">
        <v>519</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5"/>
      <c r="AP8" s="308" t="s">
        <v>520</v>
      </c>
      <c r="AQ8" s="309" t="s">
        <v>521</v>
      </c>
      <c r="AR8" s="310" t="s">
        <v>522</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76" t="s">
        <v>523</v>
      </c>
      <c r="AL9" s="1177"/>
      <c r="AM9" s="1177"/>
      <c r="AN9" s="1178"/>
      <c r="AO9" s="311">
        <v>4122912</v>
      </c>
      <c r="AP9" s="311">
        <v>91090</v>
      </c>
      <c r="AQ9" s="312">
        <v>90613</v>
      </c>
      <c r="AR9" s="313">
        <v>0.5</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76" t="s">
        <v>524</v>
      </c>
      <c r="AL10" s="1177"/>
      <c r="AM10" s="1177"/>
      <c r="AN10" s="1178"/>
      <c r="AO10" s="314">
        <v>123591</v>
      </c>
      <c r="AP10" s="314">
        <v>2731</v>
      </c>
      <c r="AQ10" s="315">
        <v>7525</v>
      </c>
      <c r="AR10" s="316">
        <v>-63.7</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76" t="s">
        <v>525</v>
      </c>
      <c r="AL11" s="1177"/>
      <c r="AM11" s="1177"/>
      <c r="AN11" s="1178"/>
      <c r="AO11" s="314">
        <v>587291</v>
      </c>
      <c r="AP11" s="314">
        <v>12975</v>
      </c>
      <c r="AQ11" s="315">
        <v>9582</v>
      </c>
      <c r="AR11" s="316">
        <v>35.4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76" t="s">
        <v>526</v>
      </c>
      <c r="AL12" s="1177"/>
      <c r="AM12" s="1177"/>
      <c r="AN12" s="1178"/>
      <c r="AO12" s="314">
        <v>178806</v>
      </c>
      <c r="AP12" s="314">
        <v>3950</v>
      </c>
      <c r="AQ12" s="315">
        <v>1356</v>
      </c>
      <c r="AR12" s="316">
        <v>191.3</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76" t="s">
        <v>527</v>
      </c>
      <c r="AL13" s="1177"/>
      <c r="AM13" s="1177"/>
      <c r="AN13" s="1178"/>
      <c r="AO13" s="314" t="s">
        <v>528</v>
      </c>
      <c r="AP13" s="314" t="s">
        <v>528</v>
      </c>
      <c r="AQ13" s="315">
        <v>2</v>
      </c>
      <c r="AR13" s="316" t="s">
        <v>528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76" t="s">
        <v>529</v>
      </c>
      <c r="AL14" s="1177"/>
      <c r="AM14" s="1177"/>
      <c r="AN14" s="1178"/>
      <c r="AO14" s="314">
        <v>28913</v>
      </c>
      <c r="AP14" s="314">
        <v>639</v>
      </c>
      <c r="AQ14" s="315">
        <v>4182</v>
      </c>
      <c r="AR14" s="316">
        <v>-84.7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76" t="s">
        <v>530</v>
      </c>
      <c r="AL15" s="1177"/>
      <c r="AM15" s="1177"/>
      <c r="AN15" s="1178"/>
      <c r="AO15" s="314">
        <v>95273</v>
      </c>
      <c r="AP15" s="314">
        <v>2105</v>
      </c>
      <c r="AQ15" s="315">
        <v>2331</v>
      </c>
      <c r="AR15" s="316">
        <v>-9.6999999999999993</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79" t="s">
        <v>531</v>
      </c>
      <c r="AL16" s="1180"/>
      <c r="AM16" s="1180"/>
      <c r="AN16" s="1181"/>
      <c r="AO16" s="314">
        <v>-318993</v>
      </c>
      <c r="AP16" s="314">
        <v>-7048</v>
      </c>
      <c r="AQ16" s="315">
        <v>-8270</v>
      </c>
      <c r="AR16" s="316">
        <v>-14.8</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79" t="s">
        <v>189</v>
      </c>
      <c r="AL17" s="1180"/>
      <c r="AM17" s="1180"/>
      <c r="AN17" s="1181"/>
      <c r="AO17" s="314">
        <v>4817793</v>
      </c>
      <c r="AP17" s="314">
        <v>106442</v>
      </c>
      <c r="AQ17" s="315">
        <v>107322</v>
      </c>
      <c r="AR17" s="316">
        <v>-0.8</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532</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533</v>
      </c>
      <c r="AP20" s="322" t="s">
        <v>534</v>
      </c>
      <c r="AQ20" s="323" t="s">
        <v>535</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1" t="s">
        <v>536</v>
      </c>
      <c r="AL21" s="1172"/>
      <c r="AM21" s="1172"/>
      <c r="AN21" s="1173"/>
      <c r="AO21" s="326">
        <v>9.2100000000000009</v>
      </c>
      <c r="AP21" s="327">
        <v>10.18</v>
      </c>
      <c r="AQ21" s="328">
        <v>-0.97</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1" t="s">
        <v>537</v>
      </c>
      <c r="AL22" s="1172"/>
      <c r="AM22" s="1172"/>
      <c r="AN22" s="1173"/>
      <c r="AO22" s="331">
        <v>97.6</v>
      </c>
      <c r="AP22" s="332">
        <v>97.7</v>
      </c>
      <c r="AQ22" s="333">
        <v>-0.1</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538</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539</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540</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4" t="s">
        <v>518</v>
      </c>
      <c r="AP30" s="302"/>
      <c r="AQ30" s="303" t="s">
        <v>519</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5"/>
      <c r="AP31" s="308" t="s">
        <v>520</v>
      </c>
      <c r="AQ31" s="309" t="s">
        <v>521</v>
      </c>
      <c r="AR31" s="310" t="s">
        <v>522</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7" t="s">
        <v>541</v>
      </c>
      <c r="AL32" s="1188"/>
      <c r="AM32" s="1188"/>
      <c r="AN32" s="1189"/>
      <c r="AO32" s="341">
        <v>2586046</v>
      </c>
      <c r="AP32" s="341">
        <v>57135</v>
      </c>
      <c r="AQ32" s="342">
        <v>67619</v>
      </c>
      <c r="AR32" s="343">
        <v>-15.5</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7" t="s">
        <v>542</v>
      </c>
      <c r="AL33" s="1188"/>
      <c r="AM33" s="1188"/>
      <c r="AN33" s="1189"/>
      <c r="AO33" s="341" t="s">
        <v>528</v>
      </c>
      <c r="AP33" s="341" t="s">
        <v>528</v>
      </c>
      <c r="AQ33" s="342" t="s">
        <v>528</v>
      </c>
      <c r="AR33" s="343" t="s">
        <v>528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7" t="s">
        <v>543</v>
      </c>
      <c r="AL34" s="1188"/>
      <c r="AM34" s="1188"/>
      <c r="AN34" s="1189"/>
      <c r="AO34" s="341" t="s">
        <v>528</v>
      </c>
      <c r="AP34" s="341" t="s">
        <v>528</v>
      </c>
      <c r="AQ34" s="342">
        <v>3</v>
      </c>
      <c r="AR34" s="343" t="s">
        <v>528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7" t="s">
        <v>544</v>
      </c>
      <c r="AL35" s="1188"/>
      <c r="AM35" s="1188"/>
      <c r="AN35" s="1189"/>
      <c r="AO35" s="341">
        <v>464042</v>
      </c>
      <c r="AP35" s="341">
        <v>10252</v>
      </c>
      <c r="AQ35" s="342">
        <v>17835</v>
      </c>
      <c r="AR35" s="343">
        <v>-42.5</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7" t="s">
        <v>545</v>
      </c>
      <c r="AL36" s="1188"/>
      <c r="AM36" s="1188"/>
      <c r="AN36" s="1189"/>
      <c r="AO36" s="341">
        <v>122217</v>
      </c>
      <c r="AP36" s="341">
        <v>2700</v>
      </c>
      <c r="AQ36" s="342">
        <v>2401</v>
      </c>
      <c r="AR36" s="343">
        <v>12.5</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7" t="s">
        <v>546</v>
      </c>
      <c r="AL37" s="1188"/>
      <c r="AM37" s="1188"/>
      <c r="AN37" s="1189"/>
      <c r="AO37" s="341">
        <v>11258</v>
      </c>
      <c r="AP37" s="341">
        <v>249</v>
      </c>
      <c r="AQ37" s="342">
        <v>732</v>
      </c>
      <c r="AR37" s="343">
        <v>-66</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0" t="s">
        <v>547</v>
      </c>
      <c r="AL38" s="1191"/>
      <c r="AM38" s="1191"/>
      <c r="AN38" s="1192"/>
      <c r="AO38" s="344">
        <v>109</v>
      </c>
      <c r="AP38" s="344">
        <v>2</v>
      </c>
      <c r="AQ38" s="345">
        <v>5</v>
      </c>
      <c r="AR38" s="333">
        <v>-60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0" t="s">
        <v>548</v>
      </c>
      <c r="AL39" s="1191"/>
      <c r="AM39" s="1191"/>
      <c r="AN39" s="1192"/>
      <c r="AO39" s="341">
        <v>-10460</v>
      </c>
      <c r="AP39" s="341">
        <v>-231</v>
      </c>
      <c r="AQ39" s="342">
        <v>-3806</v>
      </c>
      <c r="AR39" s="343">
        <v>-93.9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7" t="s">
        <v>549</v>
      </c>
      <c r="AL40" s="1188"/>
      <c r="AM40" s="1188"/>
      <c r="AN40" s="1189"/>
      <c r="AO40" s="341">
        <v>-3757091</v>
      </c>
      <c r="AP40" s="341">
        <v>-83008</v>
      </c>
      <c r="AQ40" s="342">
        <v>-59049</v>
      </c>
      <c r="AR40" s="343">
        <v>40.6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3" t="s">
        <v>304</v>
      </c>
      <c r="AL41" s="1194"/>
      <c r="AM41" s="1194"/>
      <c r="AN41" s="1195"/>
      <c r="AO41" s="341">
        <v>-583879</v>
      </c>
      <c r="AP41" s="341">
        <v>-12900</v>
      </c>
      <c r="AQ41" s="342">
        <v>25740</v>
      </c>
      <c r="AR41" s="343">
        <v>-150.1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550</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551</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552</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2" t="s">
        <v>518</v>
      </c>
      <c r="AN49" s="1184" t="s">
        <v>553</v>
      </c>
      <c r="AO49" s="1185"/>
      <c r="AP49" s="1185"/>
      <c r="AQ49" s="1185"/>
      <c r="AR49" s="1186"/>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3"/>
      <c r="AN50" s="357" t="s">
        <v>554</v>
      </c>
      <c r="AO50" s="358" t="s">
        <v>555</v>
      </c>
      <c r="AP50" s="359" t="s">
        <v>556</v>
      </c>
      <c r="AQ50" s="360" t="s">
        <v>557</v>
      </c>
      <c r="AR50" s="361" t="s">
        <v>558</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559</v>
      </c>
      <c r="AL51" s="354"/>
      <c r="AM51" s="362">
        <v>4184627</v>
      </c>
      <c r="AN51" s="363">
        <v>85798</v>
      </c>
      <c r="AO51" s="364">
        <v>-8</v>
      </c>
      <c r="AP51" s="365">
        <v>87974</v>
      </c>
      <c r="AQ51" s="366">
        <v>33.299999999999997</v>
      </c>
      <c r="AR51" s="367">
        <v>-41.3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560</v>
      </c>
      <c r="AM52" s="370">
        <v>2998877</v>
      </c>
      <c r="AN52" s="371">
        <v>61486</v>
      </c>
      <c r="AO52" s="372">
        <v>16.600000000000001</v>
      </c>
      <c r="AP52" s="373">
        <v>48183</v>
      </c>
      <c r="AQ52" s="374">
        <v>32.1</v>
      </c>
      <c r="AR52" s="375">
        <v>-15.5</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561</v>
      </c>
      <c r="AL53" s="354"/>
      <c r="AM53" s="362">
        <v>3857633</v>
      </c>
      <c r="AN53" s="363">
        <v>80329</v>
      </c>
      <c r="AO53" s="364">
        <v>-6.4</v>
      </c>
      <c r="AP53" s="365">
        <v>83280</v>
      </c>
      <c r="AQ53" s="366">
        <v>-5.3</v>
      </c>
      <c r="AR53" s="367">
        <v>-1.1000000000000001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560</v>
      </c>
      <c r="AM54" s="370">
        <v>2965479</v>
      </c>
      <c r="AN54" s="371">
        <v>61751</v>
      </c>
      <c r="AO54" s="372">
        <v>0.4</v>
      </c>
      <c r="AP54" s="373">
        <v>43123</v>
      </c>
      <c r="AQ54" s="374">
        <v>-10.5</v>
      </c>
      <c r="AR54" s="375">
        <v>10.9</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562</v>
      </c>
      <c r="AL55" s="354"/>
      <c r="AM55" s="362">
        <v>5254895</v>
      </c>
      <c r="AN55" s="363">
        <v>111640</v>
      </c>
      <c r="AO55" s="364">
        <v>39</v>
      </c>
      <c r="AP55" s="365">
        <v>88968</v>
      </c>
      <c r="AQ55" s="366">
        <v>6.8</v>
      </c>
      <c r="AR55" s="367">
        <v>32.200000000000003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560</v>
      </c>
      <c r="AM56" s="370">
        <v>3648783</v>
      </c>
      <c r="AN56" s="371">
        <v>77518</v>
      </c>
      <c r="AO56" s="372">
        <v>25.5</v>
      </c>
      <c r="AP56" s="373">
        <v>45482</v>
      </c>
      <c r="AQ56" s="374">
        <v>5.5</v>
      </c>
      <c r="AR56" s="375">
        <v>20</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563</v>
      </c>
      <c r="AL57" s="354"/>
      <c r="AM57" s="362">
        <v>4462980</v>
      </c>
      <c r="AN57" s="363">
        <v>96742</v>
      </c>
      <c r="AO57" s="364">
        <v>-13.3</v>
      </c>
      <c r="AP57" s="365">
        <v>85173</v>
      </c>
      <c r="AQ57" s="366">
        <v>-4.3</v>
      </c>
      <c r="AR57" s="367">
        <v>-9</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560</v>
      </c>
      <c r="AM58" s="370">
        <v>3286488</v>
      </c>
      <c r="AN58" s="371">
        <v>71239</v>
      </c>
      <c r="AO58" s="372">
        <v>-8.1</v>
      </c>
      <c r="AP58" s="373">
        <v>43913</v>
      </c>
      <c r="AQ58" s="374">
        <v>-3.4</v>
      </c>
      <c r="AR58" s="375">
        <v>-4.7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564</v>
      </c>
      <c r="AL59" s="354"/>
      <c r="AM59" s="362">
        <v>7029582</v>
      </c>
      <c r="AN59" s="363">
        <v>155309</v>
      </c>
      <c r="AO59" s="364">
        <v>60.5</v>
      </c>
      <c r="AP59" s="365">
        <v>94081</v>
      </c>
      <c r="AQ59" s="366">
        <v>10.5</v>
      </c>
      <c r="AR59" s="367">
        <v>50</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560</v>
      </c>
      <c r="AM60" s="370">
        <v>4457750</v>
      </c>
      <c r="AN60" s="371">
        <v>98488</v>
      </c>
      <c r="AO60" s="372">
        <v>38.299999999999997</v>
      </c>
      <c r="AP60" s="373">
        <v>48949</v>
      </c>
      <c r="AQ60" s="374">
        <v>11.5</v>
      </c>
      <c r="AR60" s="375">
        <v>26.8</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565</v>
      </c>
      <c r="AL61" s="376"/>
      <c r="AM61" s="377">
        <v>4957943</v>
      </c>
      <c r="AN61" s="378">
        <v>105964</v>
      </c>
      <c r="AO61" s="379">
        <v>14.4</v>
      </c>
      <c r="AP61" s="380">
        <v>87895</v>
      </c>
      <c r="AQ61" s="381">
        <v>8.1999999999999993</v>
      </c>
      <c r="AR61" s="367">
        <v>6.2</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560</v>
      </c>
      <c r="AM62" s="370">
        <v>3471475</v>
      </c>
      <c r="AN62" s="371">
        <v>74096</v>
      </c>
      <c r="AO62" s="372">
        <v>14.5</v>
      </c>
      <c r="AP62" s="373">
        <v>45930</v>
      </c>
      <c r="AQ62" s="374">
        <v>7</v>
      </c>
      <c r="AR62" s="375">
        <v>7.5</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DYSfagljjutISY5/ACuP4rWwi6bOhnFLKRHy9RtvWaL0lLqs6qa87gSGPoZY2KHUz3wCKht/ZxwQcVbPXIaYVA==" saltValue="5zmQ74HjKsO7IfaXlwk8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I76" zoomScaleNormal="100" zoomScaleSheetLayoutView="55" workbookViewId="0">
      <selection activeCell="A108" sqref="A108:XFD108"/>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567</v>
      </c>
    </row>
    <row r="120" spans="125:125" ht="13.5" hidden="1" customHeight="1" x14ac:dyDescent="0.15"/>
    <row r="121" spans="125:125" ht="13.5" hidden="1" customHeight="1" x14ac:dyDescent="0.15">
      <c r="DU121" s="289"/>
    </row>
  </sheetData>
  <sheetProtection algorithmName="SHA-512" hashValue="2urPW+xTbV7kO3ItmqnThRFkGRuomnC8woWKFnMuWtPSEzprVWr44nfTXlZIymv+iu5zsMs2hEsbSz8Mfe89SQ==" saltValue="XMXORPwBLhuQY9km9rGpY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I88" zoomScaleNormal="100" zoomScaleSheetLayoutView="55" workbookViewId="0">
      <selection activeCell="B103" sqref="B103"/>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sheetData>
  <sheetProtection algorithmName="SHA-512" hashValue="CMheOpay5pNh6Jc8CgTYRei74VpaW5FCUgw1fVNZ8r8d4izlOj7N74wj7CAioe5kfTL5zwzGaISP3KCcrePhrQ==" saltValue="ZYKyXG6eySxsHTrXRMXbA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95" zoomScaleNormal="95" zoomScaleSheetLayoutView="100" workbookViewId="0">
      <selection activeCell="P44" sqref="P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6" t="s">
        <v>3</v>
      </c>
      <c r="D47" s="1196"/>
      <c r="E47" s="1197"/>
      <c r="F47" s="11">
        <v>22.8</v>
      </c>
      <c r="G47" s="12">
        <v>23.4</v>
      </c>
      <c r="H47" s="12">
        <v>19.239999999999998</v>
      </c>
      <c r="I47" s="12">
        <v>19.739999999999998</v>
      </c>
      <c r="J47" s="13">
        <v>20.36</v>
      </c>
    </row>
    <row r="48" spans="2:10" ht="57.75" customHeight="1" x14ac:dyDescent="0.15">
      <c r="B48" s="14"/>
      <c r="C48" s="1198" t="s">
        <v>4</v>
      </c>
      <c r="D48" s="1198"/>
      <c r="E48" s="1199"/>
      <c r="F48" s="15">
        <v>10.24</v>
      </c>
      <c r="G48" s="16">
        <v>10</v>
      </c>
      <c r="H48" s="16">
        <v>8.86</v>
      </c>
      <c r="I48" s="16">
        <v>9.23</v>
      </c>
      <c r="J48" s="17">
        <v>9.2799999999999994</v>
      </c>
    </row>
    <row r="49" spans="2:10" ht="57.75" customHeight="1" thickBot="1" x14ac:dyDescent="0.2">
      <c r="B49" s="18"/>
      <c r="C49" s="1200" t="s">
        <v>5</v>
      </c>
      <c r="D49" s="1200"/>
      <c r="E49" s="1201"/>
      <c r="F49" s="19">
        <v>8.58</v>
      </c>
      <c r="G49" s="20">
        <v>13.82</v>
      </c>
      <c r="H49" s="20">
        <v>8.65</v>
      </c>
      <c r="I49" s="20">
        <v>13.93</v>
      </c>
      <c r="J49" s="21">
        <v>13.1</v>
      </c>
    </row>
    <row r="50" spans="2:10" ht="13.5" customHeight="1" x14ac:dyDescent="0.15"/>
  </sheetData>
  <sheetProtection algorithmName="SHA-512" hashValue="4/rNJpwGu+CW97ldbL4wfyipmSZp2qPrxajwGjdBPSwCMdyWUKEuYkH7hyVJfbrqdc5DK26biGqyBzKJyp6KOg==" saltValue="o0bMp7z4IV1wBTQ6i5WZ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2021-03-10T08:16:06Z</cp:lastPrinted>
  <dcterms:created xsi:type="dcterms:W3CDTF">2021-02-05T04:42:45Z</dcterms:created>
  <dcterms:modified xsi:type="dcterms:W3CDTF">2021-10-04T08:09:50Z</dcterms:modified>
  <cp:category/>
</cp:coreProperties>
</file>